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24226"/>
  <xr:revisionPtr revIDLastSave="0" documentId="8_{06CE86C9-30EC-4246-B783-A4BCAC3CF1F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H5" i="5"/>
  <c r="H1" i="5" s="1"/>
  <c r="G5" i="5"/>
  <c r="H4" i="5"/>
  <c r="G4" i="5"/>
  <c r="C1" i="5"/>
  <c r="B1" i="5"/>
  <c r="G1" i="5" s="1"/>
  <c r="D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H12" i="4"/>
  <c r="G12" i="4"/>
  <c r="G11" i="4"/>
  <c r="H11" i="4" s="1"/>
  <c r="H10" i="4"/>
  <c r="G10" i="4"/>
  <c r="H9" i="4"/>
  <c r="G9" i="4"/>
  <c r="H8" i="4"/>
  <c r="G8" i="4"/>
  <c r="G7" i="4"/>
  <c r="H7" i="4" s="1"/>
  <c r="H6" i="4"/>
  <c r="G6" i="4"/>
  <c r="G5" i="4"/>
  <c r="H5" i="4" s="1"/>
  <c r="H4" i="4"/>
  <c r="G4" i="4"/>
  <c r="G1" i="4"/>
  <c r="D15" i="1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H17" i="3"/>
  <c r="G17" i="3"/>
  <c r="H16" i="3"/>
  <c r="G16" i="3"/>
  <c r="H15" i="3"/>
  <c r="G15" i="3"/>
  <c r="H14" i="3"/>
  <c r="G14" i="3"/>
  <c r="H13" i="3"/>
  <c r="G13" i="3"/>
  <c r="G12" i="3"/>
  <c r="H12" i="3" s="1"/>
  <c r="H11" i="3"/>
  <c r="G11" i="3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" i="3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/>
  <c r="G11" i="2"/>
  <c r="H11" i="2" s="1"/>
  <c r="G10" i="2"/>
  <c r="H10" i="2" s="1"/>
  <c r="G9" i="2"/>
  <c r="H9" i="2" s="1"/>
  <c r="G8" i="2"/>
  <c r="H8" i="2"/>
  <c r="G7" i="2"/>
  <c r="H7" i="2" s="1"/>
  <c r="G6" i="2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18" i="2"/>
  <c r="H6" i="2"/>
  <c r="C15" i="1"/>
  <c r="B16" i="1"/>
  <c r="B15" i="1"/>
  <c r="C1" i="2"/>
  <c r="B13" i="1" s="1"/>
  <c r="B1" i="2"/>
  <c r="C13" i="1" s="1"/>
  <c r="C16" i="1"/>
  <c r="C9" i="1" l="1"/>
  <c r="A9" i="1"/>
  <c r="H1" i="2"/>
  <c r="G1" i="2" s="1"/>
  <c r="D13" i="1" s="1"/>
  <c r="H1" i="3"/>
  <c r="G1" i="3" s="1"/>
  <c r="H1" i="4"/>
  <c r="E9" i="1" l="1"/>
</calcChain>
</file>

<file path=xl/sharedStrings.xml><?xml version="1.0" encoding="utf-8"?>
<sst xmlns="http://schemas.openxmlformats.org/spreadsheetml/2006/main" count="69" uniqueCount="45">
  <si>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</si>
  <si>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</si>
  <si>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</si>
  <si>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</si>
  <si>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</si>
  <si>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</si>
  <si>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</si>
  <si>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</si>
  <si>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</si>
  <si>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</si>
  <si>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</si>
  <si>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</si>
  <si>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</si>
  <si>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</si>
  <si>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</si>
  <si>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</si>
  <si>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</si>
  <si>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</si>
  <si>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</si>
  <si>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</si>
  <si>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</si>
  <si>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</si>
  <si>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FATTPA 173_20 del 28/12/2020</t>
  </si>
  <si>
    <t>8/02 del 14/01/2021</t>
  </si>
  <si>
    <t>FPA 29/21 del 11/01/2021</t>
  </si>
  <si>
    <t>260/PA del 14/12/2020</t>
  </si>
  <si>
    <t>20214E01461 del 14/01/2021</t>
  </si>
  <si>
    <t>2/PA del 22/01/2021</t>
  </si>
  <si>
    <t>FATTPA 15_21 del 27/01/2021</t>
  </si>
  <si>
    <t>27/PA del 29/01/2021</t>
  </si>
  <si>
    <t>75/00 del 27/01/2021</t>
  </si>
  <si>
    <t>72/PA del 05/02/2021</t>
  </si>
  <si>
    <t>210490/E del 05/02/2021</t>
  </si>
  <si>
    <t>22/02 del 05/02/2021</t>
  </si>
  <si>
    <t>83/PA del 12/02/2021</t>
  </si>
  <si>
    <t>FATTPA 29_21 del 16/02/2021</t>
  </si>
  <si>
    <t>158 del 18/02/2021</t>
  </si>
  <si>
    <t>649/00 del 22/02/2021</t>
  </si>
  <si>
    <t>698/00 del 26/02/2021</t>
  </si>
  <si>
    <t>21FE0557 del 28/02/2021</t>
  </si>
  <si>
    <t>40/02 del 05/03/2021</t>
  </si>
  <si>
    <t>261 del 16/03/2021</t>
  </si>
  <si>
    <t>FATTPA 37_21 del 17/03/2021</t>
  </si>
  <si>
    <t>P-111 del 10/03/2021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</si>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</sst>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selection activeCell="E16" sqref="E16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22</v>
      </c>
      <c r="B9" s="35"/>
      <c r="C9" s="34">
        <f>SUM(C13:C16)</f>
        <v>52923.13</v>
      </c>
      <c r="D9" s="35"/>
      <c r="E9" s="40">
        <f>('Trimestre 1'!H1+'Trimestre 2'!H1+'Trimestre 3'!H1+'Trimestre 4'!H1)/C9</f>
        <v>-25.659755951698244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22</v>
      </c>
      <c r="C13" s="29">
        <f>'Trimestre 1'!B1</f>
        <v>52923.13</v>
      </c>
      <c r="D13" s="29">
        <f>'Trimestre 1'!G1</f>
        <v>-25.659755951698244</v>
      </c>
      <c r="E13" s="29">
        <v>2438.38</v>
      </c>
      <c r="F13" s="33" t="s">
        <v>44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v>0</v>
      </c>
      <c r="C14" s="29">
        <v>0</v>
      </c>
      <c r="D14" s="29"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52923.13</v>
      </c>
      <c r="C1">
        <f>COUNTA(A4:A203)</f>
        <v>22</v>
      </c>
      <c r="G1" s="16">
        <f>IF(B1&lt;&gt;0,H1/B1,0)</f>
        <v>-25.659755951698244</v>
      </c>
      <c r="H1" s="15">
        <f>SUM(H4:H195)</f>
        <v>-1357994.5999999999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4580</v>
      </c>
      <c r="C4" s="13">
        <v>44255</v>
      </c>
      <c r="D4" s="13">
        <v>44223</v>
      </c>
      <c r="E4" s="13"/>
      <c r="F4" s="13"/>
      <c r="G4" s="1">
        <f>D4-C4-(F4-E4)</f>
        <v>-32</v>
      </c>
      <c r="H4" s="12">
        <f>B4*G4</f>
        <v>-146560</v>
      </c>
    </row>
    <row r="5" spans="1:8" x14ac:dyDescent="0.25">
      <c r="A5" s="19" t="s">
        <v>23</v>
      </c>
      <c r="B5" s="12">
        <v>3781</v>
      </c>
      <c r="C5" s="13">
        <v>44241</v>
      </c>
      <c r="D5" s="13">
        <v>44223</v>
      </c>
      <c r="E5" s="13"/>
      <c r="F5" s="13"/>
      <c r="G5" s="1">
        <f t="shared" ref="G5:G68" si="0">D5-C5-(F5-E5)</f>
        <v>-18</v>
      </c>
      <c r="H5" s="12">
        <f t="shared" ref="H5:H68" si="1">B5*G5</f>
        <v>-68058</v>
      </c>
    </row>
    <row r="6" spans="1:8" x14ac:dyDescent="0.25">
      <c r="A6" s="19" t="s">
        <v>24</v>
      </c>
      <c r="B6" s="12">
        <v>1023</v>
      </c>
      <c r="C6" s="13">
        <v>44238</v>
      </c>
      <c r="D6" s="13">
        <v>44223</v>
      </c>
      <c r="E6" s="13"/>
      <c r="F6" s="13"/>
      <c r="G6" s="1">
        <f t="shared" si="0"/>
        <v>-15</v>
      </c>
      <c r="H6" s="12">
        <f t="shared" si="1"/>
        <v>-15345</v>
      </c>
    </row>
    <row r="7" spans="1:8" x14ac:dyDescent="0.25">
      <c r="A7" s="19" t="s">
        <v>25</v>
      </c>
      <c r="B7" s="12">
        <v>9777.99</v>
      </c>
      <c r="C7" s="13">
        <v>44227</v>
      </c>
      <c r="D7" s="13">
        <v>44223</v>
      </c>
      <c r="E7" s="13"/>
      <c r="F7" s="13"/>
      <c r="G7" s="1">
        <f t="shared" si="0"/>
        <v>-4</v>
      </c>
      <c r="H7" s="12">
        <f t="shared" si="1"/>
        <v>-39111.96</v>
      </c>
    </row>
    <row r="8" spans="1:8" x14ac:dyDescent="0.25">
      <c r="A8" s="19" t="s">
        <v>26</v>
      </c>
      <c r="B8" s="12">
        <v>84.26</v>
      </c>
      <c r="C8" s="13">
        <v>44240</v>
      </c>
      <c r="D8" s="13">
        <v>44223</v>
      </c>
      <c r="E8" s="13"/>
      <c r="F8" s="13"/>
      <c r="G8" s="1">
        <f t="shared" si="0"/>
        <v>-17</v>
      </c>
      <c r="H8" s="12">
        <f t="shared" si="1"/>
        <v>-1432.42</v>
      </c>
    </row>
    <row r="9" spans="1:8" x14ac:dyDescent="0.25">
      <c r="A9" s="19" t="s">
        <v>27</v>
      </c>
      <c r="B9" s="12">
        <v>360</v>
      </c>
      <c r="C9" s="13">
        <v>44255</v>
      </c>
      <c r="D9" s="13">
        <v>44223</v>
      </c>
      <c r="E9" s="13"/>
      <c r="F9" s="13"/>
      <c r="G9" s="1">
        <f t="shared" si="0"/>
        <v>-32</v>
      </c>
      <c r="H9" s="12">
        <f t="shared" si="1"/>
        <v>-11520</v>
      </c>
    </row>
    <row r="10" spans="1:8" x14ac:dyDescent="0.25">
      <c r="A10" s="19" t="s">
        <v>28</v>
      </c>
      <c r="B10" s="12">
        <v>3020</v>
      </c>
      <c r="C10" s="13">
        <v>44286</v>
      </c>
      <c r="D10" s="13">
        <v>44232</v>
      </c>
      <c r="E10" s="13"/>
      <c r="F10" s="13"/>
      <c r="G10" s="1">
        <f t="shared" si="0"/>
        <v>-54</v>
      </c>
      <c r="H10" s="12">
        <f t="shared" si="1"/>
        <v>-163080</v>
      </c>
    </row>
    <row r="11" spans="1:8" x14ac:dyDescent="0.25">
      <c r="A11" s="19" t="s">
        <v>29</v>
      </c>
      <c r="B11" s="12">
        <v>6487</v>
      </c>
      <c r="C11" s="13">
        <v>44255</v>
      </c>
      <c r="D11" s="13">
        <v>44232</v>
      </c>
      <c r="E11" s="13"/>
      <c r="F11" s="13"/>
      <c r="G11" s="1">
        <f t="shared" si="0"/>
        <v>-23</v>
      </c>
      <c r="H11" s="12">
        <f t="shared" si="1"/>
        <v>-149201</v>
      </c>
    </row>
    <row r="12" spans="1:8" x14ac:dyDescent="0.25">
      <c r="A12" s="19" t="s">
        <v>30</v>
      </c>
      <c r="B12" s="12">
        <v>69</v>
      </c>
      <c r="C12" s="13">
        <v>44253</v>
      </c>
      <c r="D12" s="13">
        <v>44232</v>
      </c>
      <c r="E12" s="13"/>
      <c r="F12" s="13"/>
      <c r="G12" s="1">
        <f t="shared" si="0"/>
        <v>-21</v>
      </c>
      <c r="H12" s="12">
        <f t="shared" si="1"/>
        <v>-1449</v>
      </c>
    </row>
    <row r="13" spans="1:8" x14ac:dyDescent="0.25">
      <c r="A13" s="19" t="s">
        <v>31</v>
      </c>
      <c r="B13" s="12">
        <v>340</v>
      </c>
      <c r="C13" s="13">
        <v>44262</v>
      </c>
      <c r="D13" s="13">
        <v>44251</v>
      </c>
      <c r="E13" s="13"/>
      <c r="F13" s="13"/>
      <c r="G13" s="1">
        <f t="shared" si="0"/>
        <v>-11</v>
      </c>
      <c r="H13" s="12">
        <f t="shared" si="1"/>
        <v>-3740</v>
      </c>
    </row>
    <row r="14" spans="1:8" x14ac:dyDescent="0.25">
      <c r="A14" s="19" t="s">
        <v>32</v>
      </c>
      <c r="B14" s="12">
        <v>1280</v>
      </c>
      <c r="C14" s="13">
        <v>44260</v>
      </c>
      <c r="D14" s="13">
        <v>44251</v>
      </c>
      <c r="E14" s="13"/>
      <c r="F14" s="13"/>
      <c r="G14" s="1">
        <f t="shared" si="0"/>
        <v>-9</v>
      </c>
      <c r="H14" s="12">
        <f t="shared" si="1"/>
        <v>-11520</v>
      </c>
    </row>
    <row r="15" spans="1:8" x14ac:dyDescent="0.25">
      <c r="A15" s="19" t="s">
        <v>33</v>
      </c>
      <c r="B15" s="12">
        <v>4771.03</v>
      </c>
      <c r="C15" s="13">
        <v>44260</v>
      </c>
      <c r="D15" s="13">
        <v>44251</v>
      </c>
      <c r="E15" s="13"/>
      <c r="F15" s="13"/>
      <c r="G15" s="1">
        <f t="shared" si="0"/>
        <v>-9</v>
      </c>
      <c r="H15" s="12">
        <f t="shared" si="1"/>
        <v>-42939.27</v>
      </c>
    </row>
    <row r="16" spans="1:8" x14ac:dyDescent="0.25">
      <c r="A16" s="19" t="s">
        <v>34</v>
      </c>
      <c r="B16" s="12">
        <v>1760</v>
      </c>
      <c r="C16" s="13">
        <v>44269</v>
      </c>
      <c r="D16" s="13">
        <v>44251</v>
      </c>
      <c r="E16" s="13"/>
      <c r="F16" s="13"/>
      <c r="G16" s="1">
        <f t="shared" si="0"/>
        <v>-18</v>
      </c>
      <c r="H16" s="12">
        <f t="shared" si="1"/>
        <v>-31680</v>
      </c>
    </row>
    <row r="17" spans="1:8" x14ac:dyDescent="0.25">
      <c r="A17" s="19" t="s">
        <v>35</v>
      </c>
      <c r="B17" s="12">
        <v>3860</v>
      </c>
      <c r="C17" s="13">
        <v>44316</v>
      </c>
      <c r="D17" s="13">
        <v>44251</v>
      </c>
      <c r="E17" s="13"/>
      <c r="F17" s="13"/>
      <c r="G17" s="1">
        <f t="shared" si="0"/>
        <v>-65</v>
      </c>
      <c r="H17" s="12">
        <f t="shared" si="1"/>
        <v>-250900</v>
      </c>
    </row>
    <row r="18" spans="1:8" x14ac:dyDescent="0.25">
      <c r="A18" s="19" t="s">
        <v>36</v>
      </c>
      <c r="B18" s="12">
        <v>550</v>
      </c>
      <c r="C18" s="13">
        <v>44286</v>
      </c>
      <c r="D18" s="13">
        <v>44251</v>
      </c>
      <c r="E18" s="13"/>
      <c r="F18" s="13"/>
      <c r="G18" s="1">
        <f t="shared" si="0"/>
        <v>-35</v>
      </c>
      <c r="H18" s="12">
        <f t="shared" si="1"/>
        <v>-19250</v>
      </c>
    </row>
    <row r="19" spans="1:8" x14ac:dyDescent="0.25">
      <c r="A19" s="19" t="s">
        <v>37</v>
      </c>
      <c r="B19" s="12">
        <v>350</v>
      </c>
      <c r="C19" s="13">
        <v>44279</v>
      </c>
      <c r="D19" s="13">
        <v>44251</v>
      </c>
      <c r="E19" s="13"/>
      <c r="F19" s="13"/>
      <c r="G19" s="1">
        <f t="shared" si="0"/>
        <v>-28</v>
      </c>
      <c r="H19" s="12">
        <f t="shared" si="1"/>
        <v>-9800</v>
      </c>
    </row>
    <row r="20" spans="1:8" x14ac:dyDescent="0.25">
      <c r="A20" s="19" t="s">
        <v>38</v>
      </c>
      <c r="B20" s="12">
        <v>150</v>
      </c>
      <c r="C20" s="13">
        <v>44283</v>
      </c>
      <c r="D20" s="13">
        <v>44278</v>
      </c>
      <c r="E20" s="13"/>
      <c r="F20" s="13"/>
      <c r="G20" s="1">
        <f t="shared" si="0"/>
        <v>-5</v>
      </c>
      <c r="H20" s="12">
        <f t="shared" si="1"/>
        <v>-750</v>
      </c>
    </row>
    <row r="21" spans="1:8" x14ac:dyDescent="0.25">
      <c r="A21" s="19" t="s">
        <v>39</v>
      </c>
      <c r="B21" s="12">
        <v>234.9</v>
      </c>
      <c r="C21" s="13">
        <v>44286</v>
      </c>
      <c r="D21" s="13">
        <v>44278</v>
      </c>
      <c r="E21" s="13"/>
      <c r="F21" s="13"/>
      <c r="G21" s="1">
        <f t="shared" si="0"/>
        <v>-8</v>
      </c>
      <c r="H21" s="12">
        <f t="shared" si="1"/>
        <v>-1879.2</v>
      </c>
    </row>
    <row r="22" spans="1:8" x14ac:dyDescent="0.25">
      <c r="A22" s="19" t="s">
        <v>40</v>
      </c>
      <c r="B22" s="12">
        <v>4945.1499999999996</v>
      </c>
      <c r="C22" s="13">
        <v>44291</v>
      </c>
      <c r="D22" s="13">
        <v>44278</v>
      </c>
      <c r="E22" s="13"/>
      <c r="F22" s="13"/>
      <c r="G22" s="1">
        <f t="shared" si="0"/>
        <v>-13</v>
      </c>
      <c r="H22" s="12">
        <f t="shared" si="1"/>
        <v>-64286.95</v>
      </c>
    </row>
    <row r="23" spans="1:8" x14ac:dyDescent="0.25">
      <c r="A23" s="19" t="s">
        <v>41</v>
      </c>
      <c r="B23" s="12">
        <v>742.27</v>
      </c>
      <c r="C23" s="13">
        <v>44316</v>
      </c>
      <c r="D23" s="13">
        <v>44278</v>
      </c>
      <c r="E23" s="13"/>
      <c r="F23" s="13"/>
      <c r="G23" s="1">
        <f t="shared" si="0"/>
        <v>-38</v>
      </c>
      <c r="H23" s="12">
        <f t="shared" si="1"/>
        <v>-28206.26</v>
      </c>
    </row>
    <row r="24" spans="1:8" x14ac:dyDescent="0.25">
      <c r="A24" s="19" t="s">
        <v>42</v>
      </c>
      <c r="B24" s="12">
        <v>4150</v>
      </c>
      <c r="C24" s="13">
        <v>44347</v>
      </c>
      <c r="D24" s="13">
        <v>44278</v>
      </c>
      <c r="E24" s="13"/>
      <c r="F24" s="13"/>
      <c r="G24" s="1">
        <f t="shared" si="0"/>
        <v>-69</v>
      </c>
      <c r="H24" s="12">
        <f t="shared" si="1"/>
        <v>-286350</v>
      </c>
    </row>
    <row r="25" spans="1:8" x14ac:dyDescent="0.25">
      <c r="A25" s="19" t="s">
        <v>43</v>
      </c>
      <c r="B25" s="12">
        <v>607.53</v>
      </c>
      <c r="C25" s="13">
        <v>44296</v>
      </c>
      <c r="D25" s="13">
        <v>44278</v>
      </c>
      <c r="E25" s="13"/>
      <c r="F25" s="13"/>
      <c r="G25" s="1">
        <f t="shared" si="0"/>
        <v>-18</v>
      </c>
      <c r="H25" s="12">
        <f t="shared" si="1"/>
        <v>-10935.539999999999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>
      <selection activeCell="E10" sqref="E10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2021-05-06T10:20:35Z</dcterms:modified>
</cp:coreProperties>
</file>