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24226"/>
  <xr:revisionPtr revIDLastSave="0" documentId="8_{923A9DDD-2A13-4DCF-8AA7-FB6B7DA4E9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G32" i="5"/>
  <c r="H32" i="5" s="1"/>
  <c r="G31" i="5"/>
  <c r="H31" i="5" s="1"/>
  <c r="H30" i="5"/>
  <c r="G30" i="5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H23" i="5"/>
  <c r="G23" i="5"/>
  <c r="G22" i="5"/>
  <c r="H22" i="5" s="1"/>
  <c r="G21" i="5"/>
  <c r="H21" i="5" s="1"/>
  <c r="G20" i="5"/>
  <c r="H20" i="5" s="1"/>
  <c r="G19" i="5"/>
  <c r="H19" i="5" s="1"/>
  <c r="G18" i="5"/>
  <c r="H18" i="5" s="1"/>
  <c r="H17" i="5"/>
  <c r="G17" i="5"/>
  <c r="H16" i="5"/>
  <c r="G16" i="5"/>
  <c r="G15" i="5"/>
  <c r="H15" i="5" s="1"/>
  <c r="G14" i="5"/>
  <c r="H14" i="5" s="1"/>
  <c r="G13" i="5"/>
  <c r="H13" i="5" s="1"/>
  <c r="H12" i="5"/>
  <c r="G12" i="5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H5" i="5"/>
  <c r="G5" i="5"/>
  <c r="G4" i="5"/>
  <c r="H4" i="5" s="1"/>
  <c r="C1" i="5"/>
  <c r="B16" i="1" s="1"/>
  <c r="B1" i="5"/>
  <c r="C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H12" i="4"/>
  <c r="G12" i="4"/>
  <c r="G11" i="4"/>
  <c r="H11" i="4" s="1"/>
  <c r="H10" i="4"/>
  <c r="G10" i="4"/>
  <c r="H9" i="4"/>
  <c r="G9" i="4"/>
  <c r="H8" i="4"/>
  <c r="G8" i="4"/>
  <c r="G7" i="4"/>
  <c r="H7" i="4" s="1"/>
  <c r="G6" i="4"/>
  <c r="H6" i="4" s="1"/>
  <c r="G5" i="4"/>
  <c r="H5" i="4" s="1"/>
  <c r="G4" i="4"/>
  <c r="H4" i="4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G14" i="2"/>
  <c r="G13" i="2"/>
  <c r="H13" i="2" s="1"/>
  <c r="G12" i="2"/>
  <c r="H12" i="2"/>
  <c r="G11" i="2"/>
  <c r="H11" i="2" s="1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23" i="2"/>
  <c r="H19" i="2"/>
  <c r="H18" i="2"/>
  <c r="H17" i="2"/>
  <c r="H15" i="2"/>
  <c r="H14" i="2"/>
  <c r="H6" i="2"/>
  <c r="C15" i="1"/>
  <c r="B15" i="1"/>
  <c r="C1" i="2"/>
  <c r="B13" i="1" s="1"/>
  <c r="B1" i="2"/>
  <c r="H1" i="5" l="1"/>
  <c r="G1" i="5" s="1"/>
  <c r="D16" i="1" s="1"/>
  <c r="C13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<sst xmlns="http://schemas.openxmlformats.org/spreadsheetml/2006/main" count="118" uniqueCount="91">
  <si>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</si>
  <si>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</si>
  <si>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</si>
  <si>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</si>
  <si>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</si>
  <si>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</si>
  <si>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</si>
  <si>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</si>
  <si>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</si>
  <si>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</si>
  <si>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</si>
  <si>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</si>
  <si>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</si>
  <si>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</si>
  <si>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</si>
  <si>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</si>
  <si>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</si>
  <si>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</si>
  <si>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</si>
  <si>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</si>
  <si>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</si>
  <si>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</si>
  <si>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182/00 del 17/01/2020</t>
  </si>
  <si>
    <t>74/E del 31/01/2020</t>
  </si>
  <si>
    <t>FPA 18/20 del 07/01/2020</t>
  </si>
  <si>
    <t>3/02 del 13/01/2020</t>
  </si>
  <si>
    <t>26/02 del 23/01/2020</t>
  </si>
  <si>
    <t>FATTPA 7_20 del 31/01/2020</t>
  </si>
  <si>
    <t>88/PA del 18/02/2020</t>
  </si>
  <si>
    <t>102/PA del 18/02/2020</t>
  </si>
  <si>
    <t>200649/E del 18/02/2020</t>
  </si>
  <si>
    <t>50/02 del 21/02/2020</t>
  </si>
  <si>
    <t>10107 del 18/02/2020</t>
  </si>
  <si>
    <t>124/PA del 06/03/2020</t>
  </si>
  <si>
    <t>FATTPA 38_20 del 18/03/2020</t>
  </si>
  <si>
    <t>FATTPA 51_20 del 01/04/2020</t>
  </si>
  <si>
    <t>FATTPA 51_20 del 26/03/2020</t>
  </si>
  <si>
    <t>307 del 18/03/2020</t>
  </si>
  <si>
    <t>81/02 del 08/04/2020</t>
  </si>
  <si>
    <t>174/PA del 29/04/2020</t>
  </si>
  <si>
    <t>FATTPA 75_20 del 15/05/2020</t>
  </si>
  <si>
    <t>FATTPA 76_20 del 15/05/2020</t>
  </si>
  <si>
    <t>191 del 19/05/2020</t>
  </si>
  <si>
    <t>206 del 19/05/2020</t>
  </si>
  <si>
    <t>112/02 del 20/05/2020</t>
  </si>
  <si>
    <t>82/2020-EP del 04/06/2020</t>
  </si>
  <si>
    <t>119/02 del 05/06/2020</t>
  </si>
  <si>
    <t>P-251 del 10/06/2020</t>
  </si>
  <si>
    <t>E/11 del 12/06/2020</t>
  </si>
  <si>
    <t>201277/E del 15/06/2020</t>
  </si>
  <si>
    <t>20204E14481 del 15/06/2020</t>
  </si>
  <si>
    <t>186/001 del 12/06/2020</t>
  </si>
  <si>
    <t>FATTPA 88_20 del 19/06/2020</t>
  </si>
  <si>
    <t>FATTPA 89_20 del 19/06/2020</t>
  </si>
  <si>
    <t>278/PA del 22/06/2020</t>
  </si>
  <si>
    <t>133/02 del 23/06/2020</t>
  </si>
  <si>
    <t>16 del 24/06/2020</t>
  </si>
  <si>
    <t>143/02 del 25/06/2020</t>
  </si>
  <si>
    <t>4237/2020 del 26/06/2020</t>
  </si>
  <si>
    <t>FPA 221/20 del 09/07/2020</t>
  </si>
  <si>
    <t>FPA 217/20 del 03/07/2020</t>
  </si>
  <si>
    <t>5610/2020 del 31/08/2020</t>
  </si>
  <si>
    <t>5611/2020 del 31/08/2020</t>
  </si>
  <si>
    <t>5365/2020 del 31/07/2020</t>
  </si>
  <si>
    <t>5364/2020 del 31/07/2020</t>
  </si>
  <si>
    <t>FPA 251/20 del 31/08/2020</t>
  </si>
  <si>
    <t>FPA 295/20 del 04/09/2020</t>
  </si>
  <si>
    <t>939/PA del 22/08/2020</t>
  </si>
  <si>
    <t>13 del 28/07/2020</t>
  </si>
  <si>
    <t>0/1062 del 06/08/2020</t>
  </si>
  <si>
    <t>448/PA del 11/09/2020</t>
  </si>
  <si>
    <t>P0009521 del 31/07/2020</t>
  </si>
  <si>
    <t>P0009751 del 26/08/2020</t>
  </si>
  <si>
    <t>2544/E del 30/09/2020</t>
  </si>
  <si>
    <t>P-465 del 28/10/2020</t>
  </si>
  <si>
    <t>3550/00 del 30/10/2020</t>
  </si>
  <si>
    <t>2838/E del 30/10/2020</t>
  </si>
  <si>
    <t>FATTPA 156_20 del 19/11/2020</t>
  </si>
  <si>
    <t>FATTPA 157_20 del 19/11/2020</t>
  </si>
  <si>
    <t>1_0000310428_20 del 20/11/2020</t>
  </si>
  <si>
    <t>196/02 del 02/12/2020</t>
  </si>
  <si>
    <t>197/02 del 02/12/2020</t>
  </si>
  <si>
    <t>8385/2020 del 30/11/2020</t>
  </si>
  <si>
    <t>720E del 10/09/2020</t>
  </si>
  <si>
    <t>E/21 del 07/12/2020</t>
  </si>
  <si>
    <t>V2/104219 del 30/11/2020</t>
  </si>
  <si>
    <t>3258 del 10/12/2020</t>
  </si>
  <si>
    <t>207/02 del 14/12/2020</t>
  </si>
  <si>
    <t>12E/2020 del 15/12/2020</t>
  </si>
  <si>
    <t>0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</si>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</sst>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2020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68</v>
      </c>
      <c r="B9" s="35"/>
      <c r="C9" s="34">
        <f>SUM(C13:C16)</f>
        <v>123302.31999999999</v>
      </c>
      <c r="D9" s="35"/>
      <c r="E9" s="40">
        <f>('Trimestre 1'!H1+'Trimestre 2'!H1+'Trimestre 3'!H1+'Trimestre 4'!H1)/C9</f>
        <v>-24.153448532030868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10</v>
      </c>
      <c r="C13" s="29">
        <f>'Trimestre 1'!B1</f>
        <v>20524.489999999998</v>
      </c>
      <c r="D13" s="29">
        <f>'Trimestre 1'!G1</f>
        <v>-19.322755888209649</v>
      </c>
      <c r="E13" s="29">
        <v>0</v>
      </c>
      <c r="F13" s="33" t="s">
        <v>89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26</v>
      </c>
      <c r="C14" s="29">
        <f>'Trimestre 2'!B1</f>
        <v>47839.73000000001</v>
      </c>
      <c r="D14" s="29">
        <f>'Trimestre 2'!G1</f>
        <v>-22.618719420030171</v>
      </c>
      <c r="E14" s="29">
        <v>0</v>
      </c>
      <c r="F14" s="33" t="s">
        <v>89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3</v>
      </c>
      <c r="C15" s="29">
        <f>'Trimestre 3'!B1</f>
        <v>1382</v>
      </c>
      <c r="D15" s="29">
        <f>'Trimestre 3'!G1</f>
        <v>-30</v>
      </c>
      <c r="E15" s="29">
        <v>26578.85</v>
      </c>
      <c r="F15" s="33" t="s">
        <v>90</v>
      </c>
    </row>
    <row r="16" spans="1:11" ht="21.75" customHeight="1" x14ac:dyDescent="0.25">
      <c r="A16" s="28" t="s">
        <v>16</v>
      </c>
      <c r="B16" s="17">
        <f>'Trimestre 4'!C1</f>
        <v>29</v>
      </c>
      <c r="C16" s="29">
        <f>'Trimestre 4'!B1</f>
        <v>53556.099999999991</v>
      </c>
      <c r="D16" s="29">
        <f>'Trimestre 4'!G1</f>
        <v>-27.224781117370391</v>
      </c>
      <c r="E16" s="29">
        <v>0</v>
      </c>
      <c r="F16" s="33" t="s">
        <v>89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20524.489999999998</v>
      </c>
      <c r="C1">
        <f>COUNTA(A4:A203)</f>
        <v>10</v>
      </c>
      <c r="G1" s="16">
        <f>IF(B1&lt;&gt;0,H1/B1,0)</f>
        <v>-19.322755888209649</v>
      </c>
      <c r="H1" s="15">
        <f>SUM(H4:H195)</f>
        <v>-396589.71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726</v>
      </c>
      <c r="C4" s="13">
        <v>43909</v>
      </c>
      <c r="D4" s="13">
        <v>43880</v>
      </c>
      <c r="E4" s="13"/>
      <c r="F4" s="13"/>
      <c r="G4" s="1">
        <f>D4-C4-(F4-E4)</f>
        <v>-29</v>
      </c>
      <c r="H4" s="12">
        <f>B4*G4</f>
        <v>-21054</v>
      </c>
    </row>
    <row r="5" spans="1:8" x14ac:dyDescent="0.25">
      <c r="A5" s="19" t="s">
        <v>23</v>
      </c>
      <c r="B5" s="12">
        <v>854.54</v>
      </c>
      <c r="C5" s="13">
        <v>43909</v>
      </c>
      <c r="D5" s="13">
        <v>43880</v>
      </c>
      <c r="E5" s="13"/>
      <c r="F5" s="13"/>
      <c r="G5" s="1">
        <f t="shared" ref="G5:G68" si="0">D5-C5-(F5-E5)</f>
        <v>-29</v>
      </c>
      <c r="H5" s="12">
        <f t="shared" ref="H5:H68" si="1">B5*G5</f>
        <v>-24781.66</v>
      </c>
    </row>
    <row r="6" spans="1:8" x14ac:dyDescent="0.25">
      <c r="A6" s="19" t="s">
        <v>24</v>
      </c>
      <c r="B6" s="12">
        <v>1023</v>
      </c>
      <c r="C6" s="13">
        <v>43909</v>
      </c>
      <c r="D6" s="13">
        <v>43880</v>
      </c>
      <c r="E6" s="13"/>
      <c r="F6" s="13"/>
      <c r="G6" s="1">
        <f t="shared" si="0"/>
        <v>-29</v>
      </c>
      <c r="H6" s="12">
        <f t="shared" si="1"/>
        <v>-29667</v>
      </c>
    </row>
    <row r="7" spans="1:8" x14ac:dyDescent="0.25">
      <c r="A7" s="19" t="s">
        <v>25</v>
      </c>
      <c r="B7" s="12">
        <v>5024.75</v>
      </c>
      <c r="C7" s="13">
        <v>43909</v>
      </c>
      <c r="D7" s="13">
        <v>43880</v>
      </c>
      <c r="E7" s="13"/>
      <c r="F7" s="13"/>
      <c r="G7" s="1">
        <f t="shared" si="0"/>
        <v>-29</v>
      </c>
      <c r="H7" s="12">
        <f t="shared" si="1"/>
        <v>-145717.75</v>
      </c>
    </row>
    <row r="8" spans="1:8" x14ac:dyDescent="0.25">
      <c r="A8" s="19" t="s">
        <v>26</v>
      </c>
      <c r="B8" s="12">
        <v>3810.85</v>
      </c>
      <c r="C8" s="13">
        <v>43909</v>
      </c>
      <c r="D8" s="13">
        <v>43880</v>
      </c>
      <c r="E8" s="13"/>
      <c r="F8" s="13"/>
      <c r="G8" s="1">
        <f t="shared" si="0"/>
        <v>-29</v>
      </c>
      <c r="H8" s="12">
        <f t="shared" si="1"/>
        <v>-110514.65</v>
      </c>
    </row>
    <row r="9" spans="1:8" x14ac:dyDescent="0.25">
      <c r="A9" s="19" t="s">
        <v>27</v>
      </c>
      <c r="B9" s="12">
        <v>2520</v>
      </c>
      <c r="C9" s="13">
        <v>43909</v>
      </c>
      <c r="D9" s="13">
        <v>43880</v>
      </c>
      <c r="E9" s="13"/>
      <c r="F9" s="13"/>
      <c r="G9" s="1">
        <f t="shared" si="0"/>
        <v>-29</v>
      </c>
      <c r="H9" s="12">
        <f t="shared" si="1"/>
        <v>-73080</v>
      </c>
    </row>
    <row r="10" spans="1:8" x14ac:dyDescent="0.25">
      <c r="A10" s="19" t="s">
        <v>28</v>
      </c>
      <c r="B10" s="12">
        <v>340</v>
      </c>
      <c r="C10" s="13">
        <v>43912</v>
      </c>
      <c r="D10" s="13">
        <v>43914</v>
      </c>
      <c r="E10" s="13"/>
      <c r="F10" s="13"/>
      <c r="G10" s="1">
        <f t="shared" si="0"/>
        <v>2</v>
      </c>
      <c r="H10" s="12">
        <f t="shared" si="1"/>
        <v>680</v>
      </c>
    </row>
    <row r="11" spans="1:8" x14ac:dyDescent="0.25">
      <c r="A11" s="19" t="s">
        <v>29</v>
      </c>
      <c r="B11" s="12">
        <v>40</v>
      </c>
      <c r="C11" s="13">
        <v>43912</v>
      </c>
      <c r="D11" s="13">
        <v>43914</v>
      </c>
      <c r="E11" s="13"/>
      <c r="F11" s="13"/>
      <c r="G11" s="1">
        <f t="shared" si="0"/>
        <v>2</v>
      </c>
      <c r="H11" s="12">
        <f t="shared" si="1"/>
        <v>80</v>
      </c>
    </row>
    <row r="12" spans="1:8" x14ac:dyDescent="0.25">
      <c r="A12" s="19" t="s">
        <v>30</v>
      </c>
      <c r="B12" s="12">
        <v>1280</v>
      </c>
      <c r="C12" s="13">
        <v>43912</v>
      </c>
      <c r="D12" s="13">
        <v>43914</v>
      </c>
      <c r="E12" s="13"/>
      <c r="F12" s="13"/>
      <c r="G12" s="1">
        <f t="shared" si="0"/>
        <v>2</v>
      </c>
      <c r="H12" s="12">
        <f t="shared" si="1"/>
        <v>2560</v>
      </c>
    </row>
    <row r="13" spans="1:8" x14ac:dyDescent="0.25">
      <c r="A13" s="19" t="s">
        <v>31</v>
      </c>
      <c r="B13" s="12">
        <v>4905.3500000000004</v>
      </c>
      <c r="C13" s="13">
        <v>43913</v>
      </c>
      <c r="D13" s="13">
        <v>43914</v>
      </c>
      <c r="E13" s="13"/>
      <c r="F13" s="13"/>
      <c r="G13" s="1">
        <f t="shared" si="0"/>
        <v>1</v>
      </c>
      <c r="H13" s="12">
        <f t="shared" si="1"/>
        <v>4905.3500000000004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47839.73000000001</v>
      </c>
      <c r="C1">
        <f>COUNTA(A4:A203)</f>
        <v>26</v>
      </c>
      <c r="G1" s="16">
        <f>IF(B1&lt;&gt;0,H1/B1,0)</f>
        <v>-22.618719420030171</v>
      </c>
      <c r="H1" s="15">
        <f>SUM(H4:H195)</f>
        <v>-1082073.4300000002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32</v>
      </c>
      <c r="B4" s="12">
        <v>1845.7</v>
      </c>
      <c r="C4" s="13">
        <v>43957</v>
      </c>
      <c r="D4" s="13">
        <v>43930</v>
      </c>
      <c r="E4" s="13"/>
      <c r="F4" s="13"/>
      <c r="G4" s="1">
        <f>D4-C4-(F4-E4)</f>
        <v>-27</v>
      </c>
      <c r="H4" s="12">
        <f>B4*G4</f>
        <v>-49833.9</v>
      </c>
    </row>
    <row r="5" spans="1:8" x14ac:dyDescent="0.25">
      <c r="A5" s="19" t="s">
        <v>33</v>
      </c>
      <c r="B5" s="12">
        <v>1700</v>
      </c>
      <c r="C5" s="13">
        <v>43954</v>
      </c>
      <c r="D5" s="13">
        <v>43930</v>
      </c>
      <c r="E5" s="13"/>
      <c r="F5" s="13"/>
      <c r="G5" s="1">
        <f t="shared" ref="G5:G68" si="0">D5-C5-(F5-E5)</f>
        <v>-24</v>
      </c>
      <c r="H5" s="12">
        <f t="shared" ref="H5:H68" si="1">B5*G5</f>
        <v>-40800</v>
      </c>
    </row>
    <row r="6" spans="1:8" x14ac:dyDescent="0.25">
      <c r="A6" s="19" t="s">
        <v>34</v>
      </c>
      <c r="B6" s="12">
        <v>3040</v>
      </c>
      <c r="C6" s="13">
        <v>43957</v>
      </c>
      <c r="D6" s="13">
        <v>43930</v>
      </c>
      <c r="E6" s="13"/>
      <c r="F6" s="13"/>
      <c r="G6" s="1">
        <f t="shared" si="0"/>
        <v>-27</v>
      </c>
      <c r="H6" s="12">
        <f t="shared" si="1"/>
        <v>-82080</v>
      </c>
    </row>
    <row r="7" spans="1:8" x14ac:dyDescent="0.25">
      <c r="A7" s="19" t="s">
        <v>35</v>
      </c>
      <c r="B7" s="12">
        <v>75</v>
      </c>
      <c r="C7" s="13">
        <v>43957</v>
      </c>
      <c r="D7" s="13">
        <v>43930</v>
      </c>
      <c r="E7" s="13"/>
      <c r="F7" s="13"/>
      <c r="G7" s="1">
        <f t="shared" si="0"/>
        <v>-27</v>
      </c>
      <c r="H7" s="12">
        <f t="shared" si="1"/>
        <v>-2025</v>
      </c>
    </row>
    <row r="8" spans="1:8" x14ac:dyDescent="0.25">
      <c r="A8" s="19" t="s">
        <v>36</v>
      </c>
      <c r="B8" s="12">
        <v>2140</v>
      </c>
      <c r="C8" s="13">
        <v>43957</v>
      </c>
      <c r="D8" s="13">
        <v>43930</v>
      </c>
      <c r="E8" s="13"/>
      <c r="F8" s="13"/>
      <c r="G8" s="1">
        <f t="shared" si="0"/>
        <v>-27</v>
      </c>
      <c r="H8" s="12">
        <f t="shared" si="1"/>
        <v>-57780</v>
      </c>
    </row>
    <row r="9" spans="1:8" x14ac:dyDescent="0.25">
      <c r="A9" s="19" t="s">
        <v>37</v>
      </c>
      <c r="B9" s="12">
        <v>905</v>
      </c>
      <c r="C9" s="13">
        <v>43957</v>
      </c>
      <c r="D9" s="13">
        <v>43930</v>
      </c>
      <c r="E9" s="13"/>
      <c r="F9" s="13"/>
      <c r="G9" s="1">
        <f t="shared" si="0"/>
        <v>-27</v>
      </c>
      <c r="H9" s="12">
        <f t="shared" si="1"/>
        <v>-24435</v>
      </c>
    </row>
    <row r="10" spans="1:8" x14ac:dyDescent="0.25">
      <c r="A10" s="19" t="s">
        <v>38</v>
      </c>
      <c r="B10" s="12">
        <v>5064.55</v>
      </c>
      <c r="C10" s="13">
        <v>44007</v>
      </c>
      <c r="D10" s="13">
        <v>43977</v>
      </c>
      <c r="E10" s="13"/>
      <c r="F10" s="13"/>
      <c r="G10" s="1">
        <f t="shared" si="0"/>
        <v>-30</v>
      </c>
      <c r="H10" s="12">
        <f t="shared" si="1"/>
        <v>-151936.5</v>
      </c>
    </row>
    <row r="11" spans="1:8" x14ac:dyDescent="0.25">
      <c r="A11" s="19" t="s">
        <v>39</v>
      </c>
      <c r="B11" s="12">
        <v>5016</v>
      </c>
      <c r="C11" s="13">
        <v>44007</v>
      </c>
      <c r="D11" s="13">
        <v>43977</v>
      </c>
      <c r="E11" s="13"/>
      <c r="F11" s="13"/>
      <c r="G11" s="1">
        <f t="shared" si="0"/>
        <v>-30</v>
      </c>
      <c r="H11" s="12">
        <f t="shared" si="1"/>
        <v>-150480</v>
      </c>
    </row>
    <row r="12" spans="1:8" x14ac:dyDescent="0.25">
      <c r="A12" s="19" t="s">
        <v>40</v>
      </c>
      <c r="B12" s="12">
        <v>1730</v>
      </c>
      <c r="C12" s="13">
        <v>44007</v>
      </c>
      <c r="D12" s="13">
        <v>43977</v>
      </c>
      <c r="E12" s="13"/>
      <c r="F12" s="13"/>
      <c r="G12" s="1">
        <f t="shared" si="0"/>
        <v>-30</v>
      </c>
      <c r="H12" s="12">
        <f t="shared" si="1"/>
        <v>-51900</v>
      </c>
    </row>
    <row r="13" spans="1:8" x14ac:dyDescent="0.25">
      <c r="A13" s="19" t="s">
        <v>41</v>
      </c>
      <c r="B13" s="12">
        <v>2260</v>
      </c>
      <c r="C13" s="13">
        <v>44007</v>
      </c>
      <c r="D13" s="13">
        <v>43977</v>
      </c>
      <c r="E13" s="13"/>
      <c r="F13" s="13"/>
      <c r="G13" s="1">
        <f t="shared" si="0"/>
        <v>-30</v>
      </c>
      <c r="H13" s="12">
        <f t="shared" si="1"/>
        <v>-67800</v>
      </c>
    </row>
    <row r="14" spans="1:8" x14ac:dyDescent="0.25">
      <c r="A14" s="19" t="s">
        <v>42</v>
      </c>
      <c r="B14" s="12">
        <v>252</v>
      </c>
      <c r="C14" s="13">
        <v>44007</v>
      </c>
      <c r="D14" s="13">
        <v>43977</v>
      </c>
      <c r="E14" s="13"/>
      <c r="F14" s="13"/>
      <c r="G14" s="1">
        <f t="shared" si="0"/>
        <v>-30</v>
      </c>
      <c r="H14" s="12">
        <f t="shared" si="1"/>
        <v>-7560</v>
      </c>
    </row>
    <row r="15" spans="1:8" x14ac:dyDescent="0.25">
      <c r="A15" s="19" t="s">
        <v>43</v>
      </c>
      <c r="B15" s="12">
        <v>300</v>
      </c>
      <c r="C15" s="13">
        <v>44007</v>
      </c>
      <c r="D15" s="13">
        <v>43977</v>
      </c>
      <c r="E15" s="13"/>
      <c r="F15" s="13"/>
      <c r="G15" s="1">
        <f t="shared" si="0"/>
        <v>-30</v>
      </c>
      <c r="H15" s="12">
        <f t="shared" si="1"/>
        <v>-9000</v>
      </c>
    </row>
    <row r="16" spans="1:8" x14ac:dyDescent="0.25">
      <c r="A16" s="19" t="s">
        <v>44</v>
      </c>
      <c r="B16" s="12">
        <v>6039.65</v>
      </c>
      <c r="C16" s="13">
        <v>44007</v>
      </c>
      <c r="D16" s="13">
        <v>43977</v>
      </c>
      <c r="E16" s="13"/>
      <c r="F16" s="13"/>
      <c r="G16" s="1">
        <f t="shared" si="0"/>
        <v>-30</v>
      </c>
      <c r="H16" s="12">
        <f t="shared" si="1"/>
        <v>-181189.5</v>
      </c>
    </row>
    <row r="17" spans="1:8" x14ac:dyDescent="0.25">
      <c r="A17" s="19" t="s">
        <v>45</v>
      </c>
      <c r="B17" s="12">
        <v>910</v>
      </c>
      <c r="C17" s="13">
        <v>44031</v>
      </c>
      <c r="D17" s="13">
        <v>44022</v>
      </c>
      <c r="E17" s="13"/>
      <c r="F17" s="13"/>
      <c r="G17" s="1">
        <f t="shared" si="0"/>
        <v>-9</v>
      </c>
      <c r="H17" s="12">
        <f t="shared" si="1"/>
        <v>-8190</v>
      </c>
    </row>
    <row r="18" spans="1:8" x14ac:dyDescent="0.25">
      <c r="A18" s="19" t="s">
        <v>46</v>
      </c>
      <c r="B18" s="12">
        <v>6746.1</v>
      </c>
      <c r="C18" s="13">
        <v>44031</v>
      </c>
      <c r="D18" s="13">
        <v>44022</v>
      </c>
      <c r="E18" s="13"/>
      <c r="F18" s="13"/>
      <c r="G18" s="1">
        <f t="shared" si="0"/>
        <v>-9</v>
      </c>
      <c r="H18" s="12">
        <f t="shared" si="1"/>
        <v>-60714.9</v>
      </c>
    </row>
    <row r="19" spans="1:8" x14ac:dyDescent="0.25">
      <c r="A19" s="19" t="s">
        <v>47</v>
      </c>
      <c r="B19" s="12">
        <v>1387.43</v>
      </c>
      <c r="C19" s="13">
        <v>44034</v>
      </c>
      <c r="D19" s="13">
        <v>44022</v>
      </c>
      <c r="E19" s="13"/>
      <c r="F19" s="13"/>
      <c r="G19" s="1">
        <f t="shared" si="0"/>
        <v>-12</v>
      </c>
      <c r="H19" s="12">
        <f t="shared" si="1"/>
        <v>-16649.16</v>
      </c>
    </row>
    <row r="20" spans="1:8" x14ac:dyDescent="0.25">
      <c r="A20" s="19" t="s">
        <v>48</v>
      </c>
      <c r="B20" s="12">
        <v>600</v>
      </c>
      <c r="C20" s="13">
        <v>44034</v>
      </c>
      <c r="D20" s="13">
        <v>44022</v>
      </c>
      <c r="E20" s="13"/>
      <c r="F20" s="13"/>
      <c r="G20" s="1">
        <f t="shared" si="0"/>
        <v>-12</v>
      </c>
      <c r="H20" s="12">
        <f t="shared" si="1"/>
        <v>-7200</v>
      </c>
    </row>
    <row r="21" spans="1:8" x14ac:dyDescent="0.25">
      <c r="A21" s="19" t="s">
        <v>49</v>
      </c>
      <c r="B21" s="12">
        <v>200</v>
      </c>
      <c r="C21" s="13">
        <v>44034</v>
      </c>
      <c r="D21" s="13">
        <v>44022</v>
      </c>
      <c r="E21" s="13"/>
      <c r="F21" s="13"/>
      <c r="G21" s="1">
        <f t="shared" si="0"/>
        <v>-12</v>
      </c>
      <c r="H21" s="12">
        <f t="shared" si="1"/>
        <v>-2400</v>
      </c>
    </row>
    <row r="22" spans="1:8" x14ac:dyDescent="0.25">
      <c r="A22" s="19" t="s">
        <v>50</v>
      </c>
      <c r="B22" s="12">
        <v>725.98</v>
      </c>
      <c r="C22" s="13">
        <v>44034</v>
      </c>
      <c r="D22" s="13">
        <v>44022</v>
      </c>
      <c r="E22" s="13"/>
      <c r="F22" s="13"/>
      <c r="G22" s="1">
        <f t="shared" si="0"/>
        <v>-12</v>
      </c>
      <c r="H22" s="12">
        <f t="shared" si="1"/>
        <v>-8711.76</v>
      </c>
    </row>
    <row r="23" spans="1:8" x14ac:dyDescent="0.25">
      <c r="A23" s="19" t="s">
        <v>51</v>
      </c>
      <c r="B23" s="12">
        <v>1610.91</v>
      </c>
      <c r="C23" s="13">
        <v>44034</v>
      </c>
      <c r="D23" s="13">
        <v>44022</v>
      </c>
      <c r="E23" s="13"/>
      <c r="F23" s="13"/>
      <c r="G23" s="1">
        <f t="shared" si="0"/>
        <v>-12</v>
      </c>
      <c r="H23" s="12">
        <f t="shared" si="1"/>
        <v>-19330.920000000002</v>
      </c>
    </row>
    <row r="24" spans="1:8" x14ac:dyDescent="0.25">
      <c r="A24" s="19" t="s">
        <v>52</v>
      </c>
      <c r="B24" s="12">
        <v>2110</v>
      </c>
      <c r="C24" s="13">
        <v>44034</v>
      </c>
      <c r="D24" s="13">
        <v>44022</v>
      </c>
      <c r="E24" s="13"/>
      <c r="F24" s="13"/>
      <c r="G24" s="1">
        <f t="shared" si="0"/>
        <v>-12</v>
      </c>
      <c r="H24" s="12">
        <f t="shared" si="1"/>
        <v>-25320</v>
      </c>
    </row>
    <row r="25" spans="1:8" x14ac:dyDescent="0.25">
      <c r="A25" s="19" t="s">
        <v>53</v>
      </c>
      <c r="B25" s="12">
        <v>410</v>
      </c>
      <c r="C25" s="13">
        <v>44034</v>
      </c>
      <c r="D25" s="13">
        <v>44022</v>
      </c>
      <c r="E25" s="13"/>
      <c r="F25" s="13"/>
      <c r="G25" s="1">
        <f t="shared" si="0"/>
        <v>-12</v>
      </c>
      <c r="H25" s="12">
        <f t="shared" si="1"/>
        <v>-4920</v>
      </c>
    </row>
    <row r="26" spans="1:8" x14ac:dyDescent="0.25">
      <c r="A26" s="19" t="s">
        <v>54</v>
      </c>
      <c r="B26" s="12">
        <v>120</v>
      </c>
      <c r="C26" s="13">
        <v>44034</v>
      </c>
      <c r="D26" s="13">
        <v>44022</v>
      </c>
      <c r="E26" s="13"/>
      <c r="F26" s="13"/>
      <c r="G26" s="1">
        <f t="shared" si="0"/>
        <v>-12</v>
      </c>
      <c r="H26" s="12">
        <f t="shared" si="1"/>
        <v>-1440</v>
      </c>
    </row>
    <row r="27" spans="1:8" x14ac:dyDescent="0.25">
      <c r="A27" s="19" t="s">
        <v>55</v>
      </c>
      <c r="B27" s="12">
        <v>1532.3</v>
      </c>
      <c r="C27" s="13">
        <v>44041</v>
      </c>
      <c r="D27" s="13">
        <v>44022</v>
      </c>
      <c r="E27" s="13"/>
      <c r="F27" s="13"/>
      <c r="G27" s="1">
        <f t="shared" si="0"/>
        <v>-19</v>
      </c>
      <c r="H27" s="12">
        <f t="shared" si="1"/>
        <v>-29113.7</v>
      </c>
    </row>
    <row r="28" spans="1:8" x14ac:dyDescent="0.25">
      <c r="A28" s="19" t="s">
        <v>56</v>
      </c>
      <c r="B28" s="12">
        <v>890.91</v>
      </c>
      <c r="C28" s="13">
        <v>44041</v>
      </c>
      <c r="D28" s="13">
        <v>44022</v>
      </c>
      <c r="E28" s="13"/>
      <c r="F28" s="13"/>
      <c r="G28" s="1">
        <f t="shared" si="0"/>
        <v>-19</v>
      </c>
      <c r="H28" s="12">
        <f t="shared" si="1"/>
        <v>-16927.29</v>
      </c>
    </row>
    <row r="29" spans="1:8" x14ac:dyDescent="0.25">
      <c r="A29" s="19" t="s">
        <v>57</v>
      </c>
      <c r="B29" s="12">
        <v>228.2</v>
      </c>
      <c r="C29" s="13">
        <v>44041</v>
      </c>
      <c r="D29" s="13">
        <v>44022</v>
      </c>
      <c r="E29" s="13"/>
      <c r="F29" s="13"/>
      <c r="G29" s="1">
        <f t="shared" si="0"/>
        <v>-19</v>
      </c>
      <c r="H29" s="12">
        <f t="shared" si="1"/>
        <v>-4335.8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1382</v>
      </c>
      <c r="C1">
        <f>COUNTA(A4:A203)</f>
        <v>3</v>
      </c>
      <c r="G1" s="16">
        <f>IF(B1&lt;&gt;0,H1/B1,0)</f>
        <v>-30</v>
      </c>
      <c r="H1" s="15">
        <f>SUM(H4:H195)</f>
        <v>-41460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58</v>
      </c>
      <c r="B4" s="12">
        <v>207</v>
      </c>
      <c r="C4" s="13">
        <v>44064</v>
      </c>
      <c r="D4" s="13">
        <v>44034</v>
      </c>
      <c r="E4" s="13"/>
      <c r="F4" s="13"/>
      <c r="G4" s="1">
        <f>D4-C4-(F4-E4)</f>
        <v>-30</v>
      </c>
      <c r="H4" s="12">
        <f>B4*G4</f>
        <v>-6210</v>
      </c>
    </row>
    <row r="5" spans="1:8" x14ac:dyDescent="0.25">
      <c r="A5" s="19" t="s">
        <v>59</v>
      </c>
      <c r="B5" s="12">
        <v>565</v>
      </c>
      <c r="C5" s="13">
        <v>44064</v>
      </c>
      <c r="D5" s="13">
        <v>44034</v>
      </c>
      <c r="E5" s="13"/>
      <c r="F5" s="13"/>
      <c r="G5" s="1">
        <f t="shared" ref="G5:G68" si="0">D5-C5-(F5-E5)</f>
        <v>-30</v>
      </c>
      <c r="H5" s="12">
        <f t="shared" ref="H5:H68" si="1">B5*G5</f>
        <v>-16950</v>
      </c>
    </row>
    <row r="6" spans="1:8" x14ac:dyDescent="0.25">
      <c r="A6" s="19" t="s">
        <v>60</v>
      </c>
      <c r="B6" s="12">
        <v>610</v>
      </c>
      <c r="C6" s="13">
        <v>44064</v>
      </c>
      <c r="D6" s="13">
        <v>44034</v>
      </c>
      <c r="E6" s="13"/>
      <c r="F6" s="13"/>
      <c r="G6" s="1">
        <f t="shared" si="0"/>
        <v>-30</v>
      </c>
      <c r="H6" s="12">
        <f t="shared" si="1"/>
        <v>-18300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53556.099999999991</v>
      </c>
      <c r="C1">
        <f>COUNTA(A4:A203)</f>
        <v>29</v>
      </c>
      <c r="G1" s="16">
        <f>IF(B1&lt;&gt;0,H1/B1,0)</f>
        <v>-27.224781117370391</v>
      </c>
      <c r="H1" s="15">
        <f>SUM(H4:H195)</f>
        <v>-1458053.1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61</v>
      </c>
      <c r="B4" s="12">
        <v>1600</v>
      </c>
      <c r="C4" s="13">
        <v>44149</v>
      </c>
      <c r="D4" s="13">
        <v>44124</v>
      </c>
      <c r="E4" s="13"/>
      <c r="F4" s="13"/>
      <c r="G4" s="1">
        <f>D4-C4-(F4-E4)</f>
        <v>-25</v>
      </c>
      <c r="H4" s="12">
        <f>B4*G4</f>
        <v>-40000</v>
      </c>
    </row>
    <row r="5" spans="1:8" x14ac:dyDescent="0.25">
      <c r="A5" s="19" t="s">
        <v>62</v>
      </c>
      <c r="B5" s="12">
        <v>267.89999999999998</v>
      </c>
      <c r="C5" s="13">
        <v>44149</v>
      </c>
      <c r="D5" s="13">
        <v>44124</v>
      </c>
      <c r="E5" s="13"/>
      <c r="F5" s="13"/>
      <c r="G5" s="1">
        <f t="shared" ref="G5:G68" si="0">D5-C5-(F5-E5)</f>
        <v>-25</v>
      </c>
      <c r="H5" s="12">
        <f t="shared" ref="H5:H68" si="1">B5*G5</f>
        <v>-6697.4999999999991</v>
      </c>
    </row>
    <row r="6" spans="1:8" x14ac:dyDescent="0.25">
      <c r="A6" s="19" t="s">
        <v>63</v>
      </c>
      <c r="B6" s="12">
        <v>370</v>
      </c>
      <c r="C6" s="13">
        <v>44149</v>
      </c>
      <c r="D6" s="13">
        <v>44124</v>
      </c>
      <c r="E6" s="13"/>
      <c r="F6" s="13"/>
      <c r="G6" s="1">
        <f t="shared" si="0"/>
        <v>-25</v>
      </c>
      <c r="H6" s="12">
        <f t="shared" si="1"/>
        <v>-9250</v>
      </c>
    </row>
    <row r="7" spans="1:8" x14ac:dyDescent="0.25">
      <c r="A7" s="19" t="s">
        <v>64</v>
      </c>
      <c r="B7" s="12">
        <v>1981</v>
      </c>
      <c r="C7" s="13">
        <v>44149</v>
      </c>
      <c r="D7" s="13">
        <v>44124</v>
      </c>
      <c r="E7" s="13"/>
      <c r="F7" s="13"/>
      <c r="G7" s="1">
        <f t="shared" si="0"/>
        <v>-25</v>
      </c>
      <c r="H7" s="12">
        <f t="shared" si="1"/>
        <v>-49525</v>
      </c>
    </row>
    <row r="8" spans="1:8" x14ac:dyDescent="0.25">
      <c r="A8" s="19" t="s">
        <v>65</v>
      </c>
      <c r="B8" s="12">
        <v>220</v>
      </c>
      <c r="C8" s="13">
        <v>44149</v>
      </c>
      <c r="D8" s="13">
        <v>44124</v>
      </c>
      <c r="E8" s="13"/>
      <c r="F8" s="13"/>
      <c r="G8" s="1">
        <f t="shared" si="0"/>
        <v>-25</v>
      </c>
      <c r="H8" s="12">
        <f t="shared" si="1"/>
        <v>-5500</v>
      </c>
    </row>
    <row r="9" spans="1:8" x14ac:dyDescent="0.25">
      <c r="A9" s="19" t="s">
        <v>66</v>
      </c>
      <c r="B9" s="12">
        <v>565</v>
      </c>
      <c r="C9" s="13">
        <v>44149</v>
      </c>
      <c r="D9" s="13">
        <v>44124</v>
      </c>
      <c r="E9" s="13"/>
      <c r="F9" s="13"/>
      <c r="G9" s="1">
        <f t="shared" si="0"/>
        <v>-25</v>
      </c>
      <c r="H9" s="12">
        <f t="shared" si="1"/>
        <v>-14125</v>
      </c>
    </row>
    <row r="10" spans="1:8" x14ac:dyDescent="0.25">
      <c r="A10" s="19" t="s">
        <v>67</v>
      </c>
      <c r="B10" s="12">
        <v>980</v>
      </c>
      <c r="C10" s="13">
        <v>44149</v>
      </c>
      <c r="D10" s="13">
        <v>44124</v>
      </c>
      <c r="E10" s="13"/>
      <c r="F10" s="13"/>
      <c r="G10" s="1">
        <f t="shared" si="0"/>
        <v>-25</v>
      </c>
      <c r="H10" s="12">
        <f t="shared" si="1"/>
        <v>-24500</v>
      </c>
    </row>
    <row r="11" spans="1:8" x14ac:dyDescent="0.25">
      <c r="A11" s="19" t="s">
        <v>68</v>
      </c>
      <c r="B11" s="12">
        <v>558.6</v>
      </c>
      <c r="C11" s="13">
        <v>44148</v>
      </c>
      <c r="D11" s="13">
        <v>44138</v>
      </c>
      <c r="E11" s="13"/>
      <c r="F11" s="13"/>
      <c r="G11" s="1">
        <f t="shared" si="0"/>
        <v>-10</v>
      </c>
      <c r="H11" s="12">
        <f t="shared" si="1"/>
        <v>-5586</v>
      </c>
    </row>
    <row r="12" spans="1:8" x14ac:dyDescent="0.25">
      <c r="A12" s="19" t="s">
        <v>69</v>
      </c>
      <c r="B12" s="12">
        <v>802.48</v>
      </c>
      <c r="C12" s="13">
        <v>44148</v>
      </c>
      <c r="D12" s="13">
        <v>44138</v>
      </c>
      <c r="E12" s="13"/>
      <c r="F12" s="13"/>
      <c r="G12" s="1">
        <f t="shared" si="0"/>
        <v>-10</v>
      </c>
      <c r="H12" s="12">
        <f t="shared" si="1"/>
        <v>-8024.8</v>
      </c>
    </row>
    <row r="13" spans="1:8" x14ac:dyDescent="0.25">
      <c r="A13" s="19" t="s">
        <v>70</v>
      </c>
      <c r="B13" s="12">
        <v>40</v>
      </c>
      <c r="C13" s="13">
        <v>44149</v>
      </c>
      <c r="D13" s="13">
        <v>44138</v>
      </c>
      <c r="E13" s="13"/>
      <c r="F13" s="13"/>
      <c r="G13" s="1">
        <f t="shared" si="0"/>
        <v>-11</v>
      </c>
      <c r="H13" s="12">
        <f t="shared" si="1"/>
        <v>-440</v>
      </c>
    </row>
    <row r="14" spans="1:8" x14ac:dyDescent="0.25">
      <c r="A14" s="19" t="s">
        <v>71</v>
      </c>
      <c r="B14" s="12">
        <v>786.51</v>
      </c>
      <c r="C14" s="13">
        <v>44149</v>
      </c>
      <c r="D14" s="13">
        <v>44138</v>
      </c>
      <c r="E14" s="13"/>
      <c r="F14" s="13"/>
      <c r="G14" s="1">
        <f t="shared" si="0"/>
        <v>-11</v>
      </c>
      <c r="H14" s="12">
        <f t="shared" si="1"/>
        <v>-8651.61</v>
      </c>
    </row>
    <row r="15" spans="1:8" x14ac:dyDescent="0.25">
      <c r="A15" s="19" t="s">
        <v>72</v>
      </c>
      <c r="B15" s="12">
        <v>7.99</v>
      </c>
      <c r="C15" s="13">
        <v>44149</v>
      </c>
      <c r="D15" s="13">
        <v>44138</v>
      </c>
      <c r="E15" s="13"/>
      <c r="F15" s="13"/>
      <c r="G15" s="1">
        <f t="shared" si="0"/>
        <v>-11</v>
      </c>
      <c r="H15" s="12">
        <f t="shared" si="1"/>
        <v>-87.89</v>
      </c>
    </row>
    <row r="16" spans="1:8" x14ac:dyDescent="0.25">
      <c r="A16" s="19" t="s">
        <v>73</v>
      </c>
      <c r="B16" s="12">
        <v>1900</v>
      </c>
      <c r="C16" s="13">
        <v>44168</v>
      </c>
      <c r="D16" s="13">
        <v>44138</v>
      </c>
      <c r="E16" s="13"/>
      <c r="F16" s="13"/>
      <c r="G16" s="1">
        <f t="shared" si="0"/>
        <v>-30</v>
      </c>
      <c r="H16" s="12">
        <f t="shared" si="1"/>
        <v>-57000</v>
      </c>
    </row>
    <row r="17" spans="1:8" x14ac:dyDescent="0.25">
      <c r="A17" s="19" t="s">
        <v>74</v>
      </c>
      <c r="B17" s="12">
        <v>556.86</v>
      </c>
      <c r="C17" s="13">
        <v>44168</v>
      </c>
      <c r="D17" s="13">
        <v>44138</v>
      </c>
      <c r="E17" s="13"/>
      <c r="F17" s="13"/>
      <c r="G17" s="1">
        <f t="shared" si="0"/>
        <v>-30</v>
      </c>
      <c r="H17" s="12">
        <f t="shared" si="1"/>
        <v>-16705.8</v>
      </c>
    </row>
    <row r="18" spans="1:8" x14ac:dyDescent="0.25">
      <c r="A18" s="19" t="s">
        <v>75</v>
      </c>
      <c r="B18" s="12">
        <v>2844</v>
      </c>
      <c r="C18" s="13">
        <v>44175</v>
      </c>
      <c r="D18" s="13">
        <v>44145</v>
      </c>
      <c r="E18" s="13"/>
      <c r="F18" s="13"/>
      <c r="G18" s="1">
        <f t="shared" si="0"/>
        <v>-30</v>
      </c>
      <c r="H18" s="12">
        <f t="shared" si="1"/>
        <v>-85320</v>
      </c>
    </row>
    <row r="19" spans="1:8" x14ac:dyDescent="0.25">
      <c r="A19" s="19" t="s">
        <v>68</v>
      </c>
      <c r="B19" s="12">
        <v>9.5</v>
      </c>
      <c r="C19" s="13">
        <v>44148</v>
      </c>
      <c r="D19" s="13">
        <v>44145</v>
      </c>
      <c r="E19" s="13"/>
      <c r="F19" s="13"/>
      <c r="G19" s="1">
        <f t="shared" si="0"/>
        <v>-3</v>
      </c>
      <c r="H19" s="12">
        <f t="shared" si="1"/>
        <v>-28.5</v>
      </c>
    </row>
    <row r="20" spans="1:8" x14ac:dyDescent="0.25">
      <c r="A20" s="19" t="s">
        <v>76</v>
      </c>
      <c r="B20" s="12">
        <v>3800</v>
      </c>
      <c r="C20" s="13">
        <v>44175</v>
      </c>
      <c r="D20" s="13">
        <v>44145</v>
      </c>
      <c r="E20" s="13"/>
      <c r="F20" s="13"/>
      <c r="G20" s="1">
        <f t="shared" si="0"/>
        <v>-30</v>
      </c>
      <c r="H20" s="12">
        <f t="shared" si="1"/>
        <v>-114000</v>
      </c>
    </row>
    <row r="21" spans="1:8" x14ac:dyDescent="0.25">
      <c r="A21" s="19" t="s">
        <v>77</v>
      </c>
      <c r="B21" s="12">
        <v>370</v>
      </c>
      <c r="C21" s="13">
        <v>44204</v>
      </c>
      <c r="D21" s="13">
        <v>44176</v>
      </c>
      <c r="E21" s="13"/>
      <c r="F21" s="13"/>
      <c r="G21" s="1">
        <f t="shared" si="0"/>
        <v>-28</v>
      </c>
      <c r="H21" s="12">
        <f t="shared" si="1"/>
        <v>-10360</v>
      </c>
    </row>
    <row r="22" spans="1:8" x14ac:dyDescent="0.25">
      <c r="A22" s="19" t="s">
        <v>78</v>
      </c>
      <c r="B22" s="12">
        <v>3740</v>
      </c>
      <c r="C22" s="13">
        <v>44204</v>
      </c>
      <c r="D22" s="13">
        <v>44176</v>
      </c>
      <c r="E22" s="13"/>
      <c r="F22" s="13"/>
      <c r="G22" s="1">
        <f t="shared" si="0"/>
        <v>-28</v>
      </c>
      <c r="H22" s="12">
        <f t="shared" si="1"/>
        <v>-104720</v>
      </c>
    </row>
    <row r="23" spans="1:8" x14ac:dyDescent="0.25">
      <c r="A23" s="19" t="s">
        <v>79</v>
      </c>
      <c r="B23" s="12">
        <v>4459</v>
      </c>
      <c r="C23" s="13">
        <v>44204</v>
      </c>
      <c r="D23" s="13">
        <v>44176</v>
      </c>
      <c r="E23" s="13"/>
      <c r="F23" s="13"/>
      <c r="G23" s="1">
        <f t="shared" si="0"/>
        <v>-28</v>
      </c>
      <c r="H23" s="12">
        <f t="shared" si="1"/>
        <v>-124852</v>
      </c>
    </row>
    <row r="24" spans="1:8" x14ac:dyDescent="0.25">
      <c r="A24" s="19" t="s">
        <v>80</v>
      </c>
      <c r="B24" s="12">
        <v>477.6</v>
      </c>
      <c r="C24" s="13">
        <v>44204</v>
      </c>
      <c r="D24" s="13">
        <v>44176</v>
      </c>
      <c r="E24" s="13"/>
      <c r="F24" s="13"/>
      <c r="G24" s="1">
        <f t="shared" si="0"/>
        <v>-28</v>
      </c>
      <c r="H24" s="12">
        <f t="shared" si="1"/>
        <v>-13372.800000000001</v>
      </c>
    </row>
    <row r="25" spans="1:8" x14ac:dyDescent="0.25">
      <c r="A25" s="19" t="s">
        <v>81</v>
      </c>
      <c r="B25" s="12">
        <v>4417.8</v>
      </c>
      <c r="C25" s="13">
        <v>44204</v>
      </c>
      <c r="D25" s="13">
        <v>44176</v>
      </c>
      <c r="E25" s="13"/>
      <c r="F25" s="13"/>
      <c r="G25" s="1">
        <f t="shared" si="0"/>
        <v>-28</v>
      </c>
      <c r="H25" s="12">
        <f t="shared" si="1"/>
        <v>-123698.40000000001</v>
      </c>
    </row>
    <row r="26" spans="1:8" x14ac:dyDescent="0.25">
      <c r="A26" s="19" t="s">
        <v>82</v>
      </c>
      <c r="B26" s="12">
        <v>522.03</v>
      </c>
      <c r="C26" s="13">
        <v>44206</v>
      </c>
      <c r="D26" s="13">
        <v>44176</v>
      </c>
      <c r="E26" s="13"/>
      <c r="F26" s="13"/>
      <c r="G26" s="1">
        <f t="shared" si="0"/>
        <v>-30</v>
      </c>
      <c r="H26" s="12">
        <f t="shared" si="1"/>
        <v>-15660.9</v>
      </c>
    </row>
    <row r="27" spans="1:8" x14ac:dyDescent="0.25">
      <c r="A27" s="19" t="s">
        <v>83</v>
      </c>
      <c r="B27" s="12">
        <v>2801</v>
      </c>
      <c r="C27" s="13">
        <v>44204</v>
      </c>
      <c r="D27" s="13">
        <v>44176</v>
      </c>
      <c r="E27" s="13"/>
      <c r="F27" s="13"/>
      <c r="G27" s="1">
        <f t="shared" si="0"/>
        <v>-28</v>
      </c>
      <c r="H27" s="12">
        <f t="shared" si="1"/>
        <v>-78428</v>
      </c>
    </row>
    <row r="28" spans="1:8" x14ac:dyDescent="0.25">
      <c r="A28" s="19" t="s">
        <v>84</v>
      </c>
      <c r="B28" s="12">
        <v>1523.81</v>
      </c>
      <c r="C28" s="13">
        <v>44204</v>
      </c>
      <c r="D28" s="13">
        <v>44179</v>
      </c>
      <c r="E28" s="13"/>
      <c r="F28" s="13"/>
      <c r="G28" s="1">
        <f t="shared" si="0"/>
        <v>-25</v>
      </c>
      <c r="H28" s="12">
        <f t="shared" si="1"/>
        <v>-38095.25</v>
      </c>
    </row>
    <row r="29" spans="1:8" x14ac:dyDescent="0.25">
      <c r="A29" s="19" t="s">
        <v>85</v>
      </c>
      <c r="B29" s="12">
        <v>760.39</v>
      </c>
      <c r="C29" s="13">
        <v>44204</v>
      </c>
      <c r="D29" s="13">
        <v>44179</v>
      </c>
      <c r="E29" s="13"/>
      <c r="F29" s="13"/>
      <c r="G29" s="1">
        <f t="shared" si="0"/>
        <v>-25</v>
      </c>
      <c r="H29" s="12">
        <f t="shared" si="1"/>
        <v>-19009.75</v>
      </c>
    </row>
    <row r="30" spans="1:8" x14ac:dyDescent="0.25">
      <c r="A30" s="19" t="s">
        <v>86</v>
      </c>
      <c r="B30" s="12">
        <v>4939.63</v>
      </c>
      <c r="C30" s="13">
        <v>44209</v>
      </c>
      <c r="D30" s="13">
        <v>44179</v>
      </c>
      <c r="E30" s="13"/>
      <c r="F30" s="13"/>
      <c r="G30" s="1">
        <f t="shared" si="0"/>
        <v>-30</v>
      </c>
      <c r="H30" s="12">
        <f t="shared" si="1"/>
        <v>-148188.9</v>
      </c>
    </row>
    <row r="31" spans="1:8" x14ac:dyDescent="0.25">
      <c r="A31" s="19" t="s">
        <v>87</v>
      </c>
      <c r="B31" s="12">
        <v>5970</v>
      </c>
      <c r="C31" s="13">
        <v>44209</v>
      </c>
      <c r="D31" s="13">
        <v>44179</v>
      </c>
      <c r="E31" s="13"/>
      <c r="F31" s="13"/>
      <c r="G31" s="1">
        <f t="shared" si="0"/>
        <v>-30</v>
      </c>
      <c r="H31" s="12">
        <f t="shared" si="1"/>
        <v>-179100</v>
      </c>
    </row>
    <row r="32" spans="1:8" x14ac:dyDescent="0.25">
      <c r="A32" s="19" t="s">
        <v>88</v>
      </c>
      <c r="B32" s="12">
        <v>6285</v>
      </c>
      <c r="C32" s="13">
        <v>44211</v>
      </c>
      <c r="D32" s="13">
        <v>44186</v>
      </c>
      <c r="E32" s="13"/>
      <c r="F32" s="13"/>
      <c r="G32" s="1">
        <f t="shared" si="0"/>
        <v>-25</v>
      </c>
      <c r="H32" s="12">
        <f t="shared" si="1"/>
        <v>-157125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2021-05-11T15:38:28Z</dcterms:modified>
</cp:coreProperties>
</file>