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24226"/>
  <xr:revisionPtr revIDLastSave="0" documentId="8_{CBAC03ED-5C24-4434-8AD9-6FF3FA129C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4" i="5" l="1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H166" i="5"/>
  <c r="G166" i="5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H154" i="5"/>
  <c r="G154" i="5"/>
  <c r="G153" i="5"/>
  <c r="H153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/>
  <c r="G139" i="5"/>
  <c r="H139" i="5" s="1"/>
  <c r="G138" i="5"/>
  <c r="H138" i="5" s="1"/>
  <c r="G137" i="5"/>
  <c r="H137" i="5" s="1"/>
  <c r="H136" i="5"/>
  <c r="G136" i="5"/>
  <c r="G135" i="5"/>
  <c r="H135" i="5" s="1"/>
  <c r="G134" i="5"/>
  <c r="H134" i="5" s="1"/>
  <c r="G133" i="5"/>
  <c r="H133" i="5" s="1"/>
  <c r="G132" i="5"/>
  <c r="H132" i="5"/>
  <c r="G131" i="5"/>
  <c r="H131" i="5" s="1"/>
  <c r="H130" i="5"/>
  <c r="G130" i="5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H94" i="5"/>
  <c r="G94" i="5"/>
  <c r="G93" i="5"/>
  <c r="H93" i="5" s="1"/>
  <c r="G92" i="5"/>
  <c r="H92" i="5"/>
  <c r="G91" i="5"/>
  <c r="H91" i="5" s="1"/>
  <c r="G90" i="5"/>
  <c r="H90" i="5" s="1"/>
  <c r="G89" i="5"/>
  <c r="H89" i="5" s="1"/>
  <c r="H88" i="5"/>
  <c r="G88" i="5"/>
  <c r="G87" i="5"/>
  <c r="H87" i="5" s="1"/>
  <c r="G86" i="5"/>
  <c r="H86" i="5" s="1"/>
  <c r="G85" i="5"/>
  <c r="H85" i="5" s="1"/>
  <c r="G84" i="5"/>
  <c r="H84" i="5" s="1"/>
  <c r="G83" i="5"/>
  <c r="H83" i="5" s="1"/>
  <c r="H82" i="5"/>
  <c r="G82" i="5"/>
  <c r="G81" i="5"/>
  <c r="H81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H46" i="5"/>
  <c r="G46" i="5"/>
  <c r="G45" i="5"/>
  <c r="H45" i="5" s="1"/>
  <c r="G44" i="5"/>
  <c r="H44" i="5" s="1"/>
  <c r="G43" i="5"/>
  <c r="H43" i="5" s="1"/>
  <c r="G42" i="5"/>
  <c r="H42" i="5" s="1"/>
  <c r="G41" i="5"/>
  <c r="H41" i="5" s="1"/>
  <c r="H40" i="5"/>
  <c r="G40" i="5"/>
  <c r="G39" i="5"/>
  <c r="H39" i="5" s="1"/>
  <c r="G38" i="5"/>
  <c r="H38" i="5" s="1"/>
  <c r="G37" i="5"/>
  <c r="H37" i="5" s="1"/>
  <c r="G36" i="5"/>
  <c r="H36" i="5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H11" i="5"/>
  <c r="G11" i="5"/>
  <c r="H10" i="5"/>
  <c r="G10" i="5"/>
  <c r="H9" i="5"/>
  <c r="G9" i="5"/>
  <c r="G8" i="5"/>
  <c r="H8" i="5" s="1"/>
  <c r="G7" i="5"/>
  <c r="H7" i="5" s="1"/>
  <c r="G6" i="5"/>
  <c r="H6" i="5" s="1"/>
  <c r="H5" i="5"/>
  <c r="G5" i="5"/>
  <c r="H4" i="5"/>
  <c r="G4" i="5"/>
  <c r="C1" i="5"/>
  <c r="B1" i="5"/>
  <c r="G189" i="4"/>
  <c r="H189" i="4" s="1"/>
  <c r="G188" i="4"/>
  <c r="H188" i="4" s="1"/>
  <c r="H187" i="4"/>
  <c r="G187" i="4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H175" i="4"/>
  <c r="G175" i="4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H139" i="4"/>
  <c r="G139" i="4"/>
  <c r="G138" i="4"/>
  <c r="H138" i="4" s="1"/>
  <c r="G137" i="4"/>
  <c r="H137" i="4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/>
  <c r="G128" i="4"/>
  <c r="H128" i="4" s="1"/>
  <c r="H127" i="4"/>
  <c r="G127" i="4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/>
  <c r="G56" i="4"/>
  <c r="H56" i="4" s="1"/>
  <c r="H55" i="4"/>
  <c r="G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H16" i="4"/>
  <c r="G16" i="4"/>
  <c r="G15" i="4"/>
  <c r="H15" i="4" s="1"/>
  <c r="G14" i="4"/>
  <c r="H14" i="4" s="1"/>
  <c r="G13" i="4"/>
  <c r="H13" i="4" s="1"/>
  <c r="G12" i="4"/>
  <c r="H12" i="4" s="1"/>
  <c r="G11" i="4"/>
  <c r="H11" i="4" s="1"/>
  <c r="H10" i="4"/>
  <c r="G10" i="4"/>
  <c r="G9" i="4"/>
  <c r="H9" i="4" s="1"/>
  <c r="G8" i="4"/>
  <c r="H8" i="4" s="1"/>
  <c r="G7" i="4"/>
  <c r="H7" i="4" s="1"/>
  <c r="H6" i="4"/>
  <c r="G6" i="4"/>
  <c r="G5" i="4"/>
  <c r="H5" i="4" s="1"/>
  <c r="G4" i="4"/>
  <c r="H4" i="4" s="1"/>
  <c r="C1" i="4"/>
  <c r="B1" i="4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H28" i="3"/>
  <c r="G28" i="3"/>
  <c r="H27" i="3"/>
  <c r="G27" i="3"/>
  <c r="H26" i="3"/>
  <c r="G26" i="3"/>
  <c r="G25" i="3"/>
  <c r="H25" i="3" s="1"/>
  <c r="G24" i="3"/>
  <c r="H24" i="3" s="1"/>
  <c r="G23" i="3"/>
  <c r="H23" i="3" s="1"/>
  <c r="H22" i="3"/>
  <c r="G22" i="3"/>
  <c r="G21" i="3"/>
  <c r="H21" i="3" s="1"/>
  <c r="G20" i="3"/>
  <c r="H20" i="3" s="1"/>
  <c r="H19" i="3"/>
  <c r="G19" i="3"/>
  <c r="G18" i="3"/>
  <c r="H18" i="3" s="1"/>
  <c r="G17" i="3"/>
  <c r="H17" i="3" s="1"/>
  <c r="H16" i="3"/>
  <c r="G16" i="3"/>
  <c r="G15" i="3"/>
  <c r="H15" i="3" s="1"/>
  <c r="G14" i="3"/>
  <c r="H14" i="3" s="1"/>
  <c r="H13" i="3"/>
  <c r="G13" i="3"/>
  <c r="G12" i="3"/>
  <c r="H12" i="3" s="1"/>
  <c r="G11" i="3"/>
  <c r="H11" i="3" s="1"/>
  <c r="G10" i="3"/>
  <c r="H10" i="3" s="1"/>
  <c r="H9" i="3"/>
  <c r="G9" i="3"/>
  <c r="G8" i="3"/>
  <c r="H8" i="3" s="1"/>
  <c r="G7" i="3"/>
  <c r="H7" i="3" s="1"/>
  <c r="G6" i="3"/>
  <c r="H6" i="3" s="1"/>
  <c r="H5" i="3"/>
  <c r="G5" i="3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/>
  <c r="G19" i="2"/>
  <c r="H19" i="2" s="1"/>
  <c r="G18" i="2"/>
  <c r="G17" i="2"/>
  <c r="G16" i="2"/>
  <c r="H16" i="2" s="1"/>
  <c r="G15" i="2"/>
  <c r="G14" i="2"/>
  <c r="H14" i="2" s="1"/>
  <c r="G13" i="2"/>
  <c r="H13" i="2" s="1"/>
  <c r="G12" i="2"/>
  <c r="H12" i="2" s="1"/>
  <c r="G11" i="2"/>
  <c r="H11" i="2" s="1"/>
  <c r="G10" i="2"/>
  <c r="H10" i="2" s="1"/>
  <c r="G9" i="2"/>
  <c r="G8" i="2"/>
  <c r="H8" i="2"/>
  <c r="G7" i="2"/>
  <c r="G6" i="2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6" i="2"/>
  <c r="H18" i="2"/>
  <c r="H17" i="2"/>
  <c r="H15" i="2"/>
  <c r="H9" i="2"/>
  <c r="H7" i="2"/>
  <c r="H6" i="2"/>
  <c r="C1" i="2"/>
  <c r="B13" i="1" s="1"/>
  <c r="B1" i="2"/>
  <c r="C13" i="1" s="1"/>
  <c r="H1" i="5" l="1"/>
  <c r="G1" i="5" s="1"/>
  <c r="C9" i="1"/>
  <c r="A9" i="1"/>
  <c r="H1" i="2"/>
  <c r="G1" i="2" s="1"/>
  <c r="D13" i="1" s="1"/>
  <c r="H1" i="3"/>
  <c r="G1" i="3" s="1"/>
  <c r="D14" i="1" s="1"/>
  <c r="H1" i="4"/>
  <c r="G1" i="4" s="1"/>
  <c r="E9" i="1" l="1"/>
</calcChain>
</file>

<file path=xl/sharedStrings.xml><?xml version="1.0" encoding="utf-8"?>
<sst xmlns="http://schemas.openxmlformats.org/spreadsheetml/2006/main" count="93" uniqueCount="69">
  <si>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</si>
  <si>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</si>
  <si>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</si>
  <si>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</si>
  <si>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</si>
  <si>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</si>
  <si>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</si>
  <si>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</si>
  <si>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</si>
  <si>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</si>
  <si>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</si>
  <si>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</si>
  <si>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</si>
  <si>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</si>
  <si>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</si>
  <si>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</si>
  <si>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</si>
  <si>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</si>
  <si>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</si>
  <si>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</si>
  <si>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</si>
  <si>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VASCELLO,42 C.F. 97504710159 C.M. MIIC8DR008</t>
  </si>
  <si>
    <t>FATTPA 173_20 del 28/12/2020</t>
  </si>
  <si>
    <t>8/02 del 14/01/2021</t>
  </si>
  <si>
    <t>FPA 29/21 del 11/01/2021</t>
  </si>
  <si>
    <t>260/PA del 14/12/2020</t>
  </si>
  <si>
    <t>20214E01461 del 14/01/2021</t>
  </si>
  <si>
    <t>2/PA del 22/01/2021</t>
  </si>
  <si>
    <t>FATTPA 15_21 del 27/01/2021</t>
  </si>
  <si>
    <t>27/PA del 29/01/2021</t>
  </si>
  <si>
    <t>75/00 del 27/01/2021</t>
  </si>
  <si>
    <t>72/PA del 05/02/2021</t>
  </si>
  <si>
    <t>210490/E del 05/02/2021</t>
  </si>
  <si>
    <t>22/02 del 05/02/2021</t>
  </si>
  <si>
    <t>83/PA del 12/02/2021</t>
  </si>
  <si>
    <t>FATTPA 29_21 del 16/02/2021</t>
  </si>
  <si>
    <t>158 del 18/02/2021</t>
  </si>
  <si>
    <t>649/00 del 22/02/2021</t>
  </si>
  <si>
    <t>698/00 del 26/02/2021</t>
  </si>
  <si>
    <t>21FE0557 del 28/02/2021</t>
  </si>
  <si>
    <t>40/02 del 05/03/2021</t>
  </si>
  <si>
    <t>261 del 16/03/2021</t>
  </si>
  <si>
    <t>FATTPA 37_21 del 17/03/2021</t>
  </si>
  <si>
    <t>P-111 del 10/03/2021</t>
  </si>
  <si>
    <t>181/3 del 29/03/2021</t>
  </si>
  <si>
    <t>EFAT/2021/1386 del 29/03/2021</t>
  </si>
  <si>
    <t>62/02 del 09/04/2021</t>
  </si>
  <si>
    <t>284/ME del 14/04/2021</t>
  </si>
  <si>
    <t>281/ME del 14/04/2021</t>
  </si>
  <si>
    <t>286/ME del 14/04/2021</t>
  </si>
  <si>
    <t>FATTPA 54_21 del 16/04/2021</t>
  </si>
  <si>
    <t>20214G02474 del 21/04/2021</t>
  </si>
  <si>
    <t>402 del 26/04/2021</t>
  </si>
  <si>
    <t>1752/00 del 29/04/2021</t>
  </si>
  <si>
    <t>29 del 30/04/2021</t>
  </si>
  <si>
    <t>2475/2021 del 30/04/2021</t>
  </si>
  <si>
    <t>6/E-2021 del 05/05/2021</t>
  </si>
  <si>
    <t>80/02 del 06/05/2021</t>
  </si>
  <si>
    <t>902 del 10/05/2021</t>
  </si>
  <si>
    <t>145/PA del 30/04/2021</t>
  </si>
  <si>
    <t>FATTPA 84_21 del 14/05/2021</t>
  </si>
  <si>
    <t>FPA 199/21 del 13/05/2021</t>
  </si>
  <si>
    <t>1071 del 14/05/2021</t>
  </si>
  <si>
    <t>FATTPA 1_21 del 21/05/2021</t>
  </si>
  <si>
    <t>487 del 17/05/2021</t>
  </si>
  <si>
    <t>98/02 del 09/06/2021</t>
  </si>
  <si>
    <t>0/1790 del 25/05/2021</t>
  </si>
  <si>
    <t>6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</si>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</sst>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G15" sqref="G15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45</v>
      </c>
      <c r="B9" s="35"/>
      <c r="C9" s="34">
        <f>SUM(C13:C16)</f>
        <v>108521.5</v>
      </c>
      <c r="D9" s="35"/>
      <c r="E9" s="40">
        <f>('Trimestre 1'!H1+'Trimestre 2'!H1+'Trimestre 3'!H1+'Trimestre 4'!H1)/C9</f>
        <v>-16.758793787406184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22</v>
      </c>
      <c r="C13" s="29">
        <f>'Trimestre 1'!B1</f>
        <v>52923.13</v>
      </c>
      <c r="D13" s="29">
        <f>'Trimestre 1'!G1</f>
        <v>-29.762466241131243</v>
      </c>
      <c r="E13" s="29">
        <v>2438.38</v>
      </c>
      <c r="F13" s="33" t="s">
        <v>67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23</v>
      </c>
      <c r="C14" s="29">
        <f>'Trimestre 2'!B1</f>
        <v>55598.37</v>
      </c>
      <c r="D14" s="29">
        <f>'Trimestre 2'!G1</f>
        <v>-4.3808221356129682</v>
      </c>
      <c r="E14" s="29">
        <v>55</v>
      </c>
      <c r="F14" s="33" t="s">
        <v>68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/>
      <c r="C15" s="29"/>
      <c r="D15" s="29"/>
      <c r="E15" s="29"/>
      <c r="F15" s="33"/>
    </row>
    <row r="16" spans="1:11" ht="21.75" customHeight="1" x14ac:dyDescent="0.25">
      <c r="A16" s="28" t="s">
        <v>16</v>
      </c>
      <c r="B16" s="17"/>
      <c r="C16" s="29"/>
      <c r="D16" s="29"/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52923.13</v>
      </c>
      <c r="C1">
        <f>COUNTA(A4:A203)</f>
        <v>22</v>
      </c>
      <c r="G1" s="16">
        <f>IF(B1&lt;&gt;0,H1/B1,0)</f>
        <v>-29.762466241131243</v>
      </c>
      <c r="H1" s="15">
        <f>SUM(H4:H195)</f>
        <v>-1575122.87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4580</v>
      </c>
      <c r="C4" s="13">
        <v>44253</v>
      </c>
      <c r="D4" s="13">
        <v>44223</v>
      </c>
      <c r="E4" s="13"/>
      <c r="F4" s="13"/>
      <c r="G4" s="1">
        <f>D4-C4-(F4-E4)</f>
        <v>-30</v>
      </c>
      <c r="H4" s="12">
        <f>B4*G4</f>
        <v>-137400</v>
      </c>
    </row>
    <row r="5" spans="1:8" x14ac:dyDescent="0.25">
      <c r="A5" s="19" t="s">
        <v>23</v>
      </c>
      <c r="B5" s="12">
        <v>3781</v>
      </c>
      <c r="C5" s="13">
        <v>44253</v>
      </c>
      <c r="D5" s="13">
        <v>44223</v>
      </c>
      <c r="E5" s="13"/>
      <c r="F5" s="13"/>
      <c r="G5" s="1">
        <f t="shared" ref="G5:G68" si="0">D5-C5-(F5-E5)</f>
        <v>-30</v>
      </c>
      <c r="H5" s="12">
        <f t="shared" ref="H5:H68" si="1">B5*G5</f>
        <v>-113430</v>
      </c>
    </row>
    <row r="6" spans="1:8" x14ac:dyDescent="0.25">
      <c r="A6" s="19" t="s">
        <v>24</v>
      </c>
      <c r="B6" s="12">
        <v>1023</v>
      </c>
      <c r="C6" s="13">
        <v>44253</v>
      </c>
      <c r="D6" s="13">
        <v>44223</v>
      </c>
      <c r="E6" s="13"/>
      <c r="F6" s="13"/>
      <c r="G6" s="1">
        <f t="shared" si="0"/>
        <v>-30</v>
      </c>
      <c r="H6" s="12">
        <f t="shared" si="1"/>
        <v>-30690</v>
      </c>
    </row>
    <row r="7" spans="1:8" x14ac:dyDescent="0.25">
      <c r="A7" s="19" t="s">
        <v>25</v>
      </c>
      <c r="B7" s="12">
        <v>9777.99</v>
      </c>
      <c r="C7" s="13">
        <v>44253</v>
      </c>
      <c r="D7" s="13">
        <v>44223</v>
      </c>
      <c r="E7" s="13"/>
      <c r="F7" s="13"/>
      <c r="G7" s="1">
        <f t="shared" si="0"/>
        <v>-30</v>
      </c>
      <c r="H7" s="12">
        <f t="shared" si="1"/>
        <v>-293339.7</v>
      </c>
    </row>
    <row r="8" spans="1:8" x14ac:dyDescent="0.25">
      <c r="A8" s="19" t="s">
        <v>26</v>
      </c>
      <c r="B8" s="12">
        <v>84.26</v>
      </c>
      <c r="C8" s="13">
        <v>44253</v>
      </c>
      <c r="D8" s="13">
        <v>44223</v>
      </c>
      <c r="E8" s="13"/>
      <c r="F8" s="13"/>
      <c r="G8" s="1">
        <f t="shared" si="0"/>
        <v>-30</v>
      </c>
      <c r="H8" s="12">
        <f t="shared" si="1"/>
        <v>-2527.8000000000002</v>
      </c>
    </row>
    <row r="9" spans="1:8" x14ac:dyDescent="0.25">
      <c r="A9" s="19" t="s">
        <v>27</v>
      </c>
      <c r="B9" s="12">
        <v>360</v>
      </c>
      <c r="C9" s="13">
        <v>44253</v>
      </c>
      <c r="D9" s="13">
        <v>44223</v>
      </c>
      <c r="E9" s="13"/>
      <c r="F9" s="13"/>
      <c r="G9" s="1">
        <f t="shared" si="0"/>
        <v>-30</v>
      </c>
      <c r="H9" s="12">
        <f t="shared" si="1"/>
        <v>-10800</v>
      </c>
    </row>
    <row r="10" spans="1:8" x14ac:dyDescent="0.25">
      <c r="A10" s="19" t="s">
        <v>28</v>
      </c>
      <c r="B10" s="12">
        <v>3020</v>
      </c>
      <c r="C10" s="13">
        <v>44262</v>
      </c>
      <c r="D10" s="13">
        <v>44232</v>
      </c>
      <c r="E10" s="13"/>
      <c r="F10" s="13"/>
      <c r="G10" s="1">
        <f t="shared" si="0"/>
        <v>-30</v>
      </c>
      <c r="H10" s="12">
        <f t="shared" si="1"/>
        <v>-90600</v>
      </c>
    </row>
    <row r="11" spans="1:8" x14ac:dyDescent="0.25">
      <c r="A11" s="19" t="s">
        <v>29</v>
      </c>
      <c r="B11" s="12">
        <v>6487</v>
      </c>
      <c r="C11" s="13">
        <v>44262</v>
      </c>
      <c r="D11" s="13">
        <v>44232</v>
      </c>
      <c r="E11" s="13"/>
      <c r="F11" s="13"/>
      <c r="G11" s="1">
        <f t="shared" si="0"/>
        <v>-30</v>
      </c>
      <c r="H11" s="12">
        <f t="shared" si="1"/>
        <v>-194610</v>
      </c>
    </row>
    <row r="12" spans="1:8" x14ac:dyDescent="0.25">
      <c r="A12" s="19" t="s">
        <v>30</v>
      </c>
      <c r="B12" s="12">
        <v>69</v>
      </c>
      <c r="C12" s="13">
        <v>44262</v>
      </c>
      <c r="D12" s="13">
        <v>44232</v>
      </c>
      <c r="E12" s="13"/>
      <c r="F12" s="13"/>
      <c r="G12" s="1">
        <f t="shared" si="0"/>
        <v>-30</v>
      </c>
      <c r="H12" s="12">
        <f t="shared" si="1"/>
        <v>-2070</v>
      </c>
    </row>
    <row r="13" spans="1:8" x14ac:dyDescent="0.25">
      <c r="A13" s="19" t="s">
        <v>31</v>
      </c>
      <c r="B13" s="12">
        <v>340</v>
      </c>
      <c r="C13" s="13">
        <v>44281</v>
      </c>
      <c r="D13" s="13">
        <v>44251</v>
      </c>
      <c r="E13" s="13"/>
      <c r="F13" s="13"/>
      <c r="G13" s="1">
        <f t="shared" si="0"/>
        <v>-30</v>
      </c>
      <c r="H13" s="12">
        <f t="shared" si="1"/>
        <v>-10200</v>
      </c>
    </row>
    <row r="14" spans="1:8" x14ac:dyDescent="0.25">
      <c r="A14" s="19" t="s">
        <v>32</v>
      </c>
      <c r="B14" s="12">
        <v>1280</v>
      </c>
      <c r="C14" s="13">
        <v>44280</v>
      </c>
      <c r="D14" s="13">
        <v>44251</v>
      </c>
      <c r="E14" s="13"/>
      <c r="F14" s="13"/>
      <c r="G14" s="1">
        <f t="shared" si="0"/>
        <v>-29</v>
      </c>
      <c r="H14" s="12">
        <f t="shared" si="1"/>
        <v>-37120</v>
      </c>
    </row>
    <row r="15" spans="1:8" x14ac:dyDescent="0.25">
      <c r="A15" s="19" t="s">
        <v>33</v>
      </c>
      <c r="B15" s="12">
        <v>4771.03</v>
      </c>
      <c r="C15" s="13">
        <v>44280</v>
      </c>
      <c r="D15" s="13">
        <v>44251</v>
      </c>
      <c r="E15" s="13"/>
      <c r="F15" s="13"/>
      <c r="G15" s="1">
        <f t="shared" si="0"/>
        <v>-29</v>
      </c>
      <c r="H15" s="12">
        <f t="shared" si="1"/>
        <v>-138359.87</v>
      </c>
    </row>
    <row r="16" spans="1:8" x14ac:dyDescent="0.25">
      <c r="A16" s="19" t="s">
        <v>34</v>
      </c>
      <c r="B16" s="12">
        <v>1760</v>
      </c>
      <c r="C16" s="13">
        <v>44280</v>
      </c>
      <c r="D16" s="13">
        <v>44251</v>
      </c>
      <c r="E16" s="13"/>
      <c r="F16" s="13"/>
      <c r="G16" s="1">
        <f t="shared" si="0"/>
        <v>-29</v>
      </c>
      <c r="H16" s="12">
        <f t="shared" si="1"/>
        <v>-51040</v>
      </c>
    </row>
    <row r="17" spans="1:8" x14ac:dyDescent="0.25">
      <c r="A17" s="19" t="s">
        <v>35</v>
      </c>
      <c r="B17" s="12">
        <v>3860</v>
      </c>
      <c r="C17" s="13">
        <v>44280</v>
      </c>
      <c r="D17" s="13">
        <v>44251</v>
      </c>
      <c r="E17" s="13"/>
      <c r="F17" s="13"/>
      <c r="G17" s="1">
        <f t="shared" si="0"/>
        <v>-29</v>
      </c>
      <c r="H17" s="12">
        <f t="shared" si="1"/>
        <v>-111940</v>
      </c>
    </row>
    <row r="18" spans="1:8" x14ac:dyDescent="0.25">
      <c r="A18" s="19" t="s">
        <v>36</v>
      </c>
      <c r="B18" s="12">
        <v>550</v>
      </c>
      <c r="C18" s="13">
        <v>44280</v>
      </c>
      <c r="D18" s="13">
        <v>44251</v>
      </c>
      <c r="E18" s="13"/>
      <c r="F18" s="13"/>
      <c r="G18" s="1">
        <f t="shared" si="0"/>
        <v>-29</v>
      </c>
      <c r="H18" s="12">
        <f t="shared" si="1"/>
        <v>-15950</v>
      </c>
    </row>
    <row r="19" spans="1:8" x14ac:dyDescent="0.25">
      <c r="A19" s="19" t="s">
        <v>37</v>
      </c>
      <c r="B19" s="12">
        <v>350</v>
      </c>
      <c r="C19" s="13">
        <v>44280</v>
      </c>
      <c r="D19" s="13">
        <v>44251</v>
      </c>
      <c r="E19" s="13"/>
      <c r="F19" s="13"/>
      <c r="G19" s="1">
        <f t="shared" si="0"/>
        <v>-29</v>
      </c>
      <c r="H19" s="12">
        <f t="shared" si="1"/>
        <v>-10150</v>
      </c>
    </row>
    <row r="20" spans="1:8" x14ac:dyDescent="0.25">
      <c r="A20" s="19" t="s">
        <v>38</v>
      </c>
      <c r="B20" s="12">
        <v>150</v>
      </c>
      <c r="C20" s="13">
        <v>44308</v>
      </c>
      <c r="D20" s="13">
        <v>44278</v>
      </c>
      <c r="E20" s="13"/>
      <c r="F20" s="13"/>
      <c r="G20" s="1">
        <f t="shared" si="0"/>
        <v>-30</v>
      </c>
      <c r="H20" s="12">
        <f t="shared" si="1"/>
        <v>-4500</v>
      </c>
    </row>
    <row r="21" spans="1:8" x14ac:dyDescent="0.25">
      <c r="A21" s="19" t="s">
        <v>39</v>
      </c>
      <c r="B21" s="12">
        <v>234.9</v>
      </c>
      <c r="C21" s="13">
        <v>44308</v>
      </c>
      <c r="D21" s="13">
        <v>44278</v>
      </c>
      <c r="E21" s="13"/>
      <c r="F21" s="13"/>
      <c r="G21" s="1">
        <f t="shared" si="0"/>
        <v>-30</v>
      </c>
      <c r="H21" s="12">
        <f t="shared" si="1"/>
        <v>-7047</v>
      </c>
    </row>
    <row r="22" spans="1:8" x14ac:dyDescent="0.25">
      <c r="A22" s="19" t="s">
        <v>40</v>
      </c>
      <c r="B22" s="12">
        <v>4945.1499999999996</v>
      </c>
      <c r="C22" s="13">
        <v>44308</v>
      </c>
      <c r="D22" s="13">
        <v>44278</v>
      </c>
      <c r="E22" s="13"/>
      <c r="F22" s="13"/>
      <c r="G22" s="1">
        <f t="shared" si="0"/>
        <v>-30</v>
      </c>
      <c r="H22" s="12">
        <f t="shared" si="1"/>
        <v>-148354.5</v>
      </c>
    </row>
    <row r="23" spans="1:8" x14ac:dyDescent="0.25">
      <c r="A23" s="19" t="s">
        <v>41</v>
      </c>
      <c r="B23" s="12">
        <v>742.27</v>
      </c>
      <c r="C23" s="13">
        <v>44308</v>
      </c>
      <c r="D23" s="13">
        <v>44278</v>
      </c>
      <c r="E23" s="13"/>
      <c r="F23" s="13"/>
      <c r="G23" s="1">
        <f t="shared" si="0"/>
        <v>-30</v>
      </c>
      <c r="H23" s="12">
        <f t="shared" si="1"/>
        <v>-22268.1</v>
      </c>
    </row>
    <row r="24" spans="1:8" x14ac:dyDescent="0.25">
      <c r="A24" s="19" t="s">
        <v>42</v>
      </c>
      <c r="B24" s="12">
        <v>4150</v>
      </c>
      <c r="C24" s="13">
        <v>44308</v>
      </c>
      <c r="D24" s="13">
        <v>44278</v>
      </c>
      <c r="E24" s="13"/>
      <c r="F24" s="13"/>
      <c r="G24" s="1">
        <f t="shared" si="0"/>
        <v>-30</v>
      </c>
      <c r="H24" s="12">
        <f t="shared" si="1"/>
        <v>-124500</v>
      </c>
    </row>
    <row r="25" spans="1:8" x14ac:dyDescent="0.25">
      <c r="A25" s="19" t="s">
        <v>43</v>
      </c>
      <c r="B25" s="12">
        <v>607.53</v>
      </c>
      <c r="C25" s="13">
        <v>44308</v>
      </c>
      <c r="D25" s="13">
        <v>44278</v>
      </c>
      <c r="E25" s="13"/>
      <c r="F25" s="13"/>
      <c r="G25" s="1">
        <f t="shared" si="0"/>
        <v>-30</v>
      </c>
      <c r="H25" s="12">
        <f t="shared" si="1"/>
        <v>-18225.899999999998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55598.37</v>
      </c>
      <c r="C1">
        <f>COUNTA(A4:A203)</f>
        <v>23</v>
      </c>
      <c r="G1" s="16">
        <f>IF(B1&lt;&gt;0,H1/B1,0)</f>
        <v>-4.3808221356129682</v>
      </c>
      <c r="H1" s="15">
        <f>SUM(H4:H195)</f>
        <v>-243566.57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44</v>
      </c>
      <c r="B4" s="12">
        <v>79</v>
      </c>
      <c r="C4" s="13">
        <v>44332</v>
      </c>
      <c r="D4" s="13">
        <v>44308</v>
      </c>
      <c r="E4" s="13"/>
      <c r="F4" s="13"/>
      <c r="G4" s="1">
        <f>D4-C4-(F4-E4)</f>
        <v>-24</v>
      </c>
      <c r="H4" s="12">
        <f>B4*G4</f>
        <v>-1896</v>
      </c>
    </row>
    <row r="5" spans="1:8" x14ac:dyDescent="0.25">
      <c r="A5" s="19" t="s">
        <v>45</v>
      </c>
      <c r="B5" s="12">
        <v>110</v>
      </c>
      <c r="C5" s="13">
        <v>44332</v>
      </c>
      <c r="D5" s="13">
        <v>44308</v>
      </c>
      <c r="E5" s="13"/>
      <c r="F5" s="13"/>
      <c r="G5" s="1">
        <f t="shared" ref="G5:G68" si="0">D5-C5-(F5-E5)</f>
        <v>-24</v>
      </c>
      <c r="H5" s="12">
        <f t="shared" ref="H5:H68" si="1">B5*G5</f>
        <v>-2640</v>
      </c>
    </row>
    <row r="6" spans="1:8" x14ac:dyDescent="0.25">
      <c r="A6" s="19" t="s">
        <v>46</v>
      </c>
      <c r="B6" s="12">
        <v>5024.75</v>
      </c>
      <c r="C6" s="13">
        <v>44330</v>
      </c>
      <c r="D6" s="13">
        <v>44308</v>
      </c>
      <c r="E6" s="13"/>
      <c r="F6" s="13"/>
      <c r="G6" s="1">
        <f t="shared" si="0"/>
        <v>-22</v>
      </c>
      <c r="H6" s="12">
        <f t="shared" si="1"/>
        <v>-110544.5</v>
      </c>
    </row>
    <row r="7" spans="1:8" x14ac:dyDescent="0.25">
      <c r="A7" s="19" t="s">
        <v>47</v>
      </c>
      <c r="B7" s="12">
        <v>80</v>
      </c>
      <c r="C7" s="13">
        <v>44332</v>
      </c>
      <c r="D7" s="13">
        <v>44308</v>
      </c>
      <c r="E7" s="13"/>
      <c r="F7" s="13"/>
      <c r="G7" s="1">
        <f t="shared" si="0"/>
        <v>-24</v>
      </c>
      <c r="H7" s="12">
        <f t="shared" si="1"/>
        <v>-1920</v>
      </c>
    </row>
    <row r="8" spans="1:8" x14ac:dyDescent="0.25">
      <c r="A8" s="19" t="s">
        <v>48</v>
      </c>
      <c r="B8" s="12">
        <v>80</v>
      </c>
      <c r="C8" s="13">
        <v>44332</v>
      </c>
      <c r="D8" s="13">
        <v>44308</v>
      </c>
      <c r="E8" s="13"/>
      <c r="F8" s="13"/>
      <c r="G8" s="1">
        <f t="shared" si="0"/>
        <v>-24</v>
      </c>
      <c r="H8" s="12">
        <f t="shared" si="1"/>
        <v>-1920</v>
      </c>
    </row>
    <row r="9" spans="1:8" x14ac:dyDescent="0.25">
      <c r="A9" s="19" t="s">
        <v>49</v>
      </c>
      <c r="B9" s="12">
        <v>80</v>
      </c>
      <c r="C9" s="13">
        <v>44332</v>
      </c>
      <c r="D9" s="13">
        <v>44308</v>
      </c>
      <c r="E9" s="13"/>
      <c r="F9" s="13"/>
      <c r="G9" s="1">
        <f t="shared" si="0"/>
        <v>-24</v>
      </c>
      <c r="H9" s="12">
        <f t="shared" si="1"/>
        <v>-1920</v>
      </c>
    </row>
    <row r="10" spans="1:8" x14ac:dyDescent="0.25">
      <c r="A10" s="19" t="s">
        <v>50</v>
      </c>
      <c r="B10" s="12">
        <v>4240</v>
      </c>
      <c r="C10" s="13">
        <v>44335</v>
      </c>
      <c r="D10" s="13">
        <v>44308</v>
      </c>
      <c r="E10" s="13"/>
      <c r="F10" s="13"/>
      <c r="G10" s="1">
        <f t="shared" si="0"/>
        <v>-27</v>
      </c>
      <c r="H10" s="12">
        <f t="shared" si="1"/>
        <v>-114480</v>
      </c>
    </row>
    <row r="11" spans="1:8" x14ac:dyDescent="0.25">
      <c r="A11" s="19" t="s">
        <v>51</v>
      </c>
      <c r="B11" s="12">
        <v>99</v>
      </c>
      <c r="C11" s="13">
        <v>44356</v>
      </c>
      <c r="D11" s="13">
        <v>44362</v>
      </c>
      <c r="E11" s="13"/>
      <c r="F11" s="13"/>
      <c r="G11" s="1">
        <f t="shared" si="0"/>
        <v>6</v>
      </c>
      <c r="H11" s="12">
        <f t="shared" si="1"/>
        <v>594</v>
      </c>
    </row>
    <row r="12" spans="1:8" x14ac:dyDescent="0.25">
      <c r="A12" s="19" t="s">
        <v>52</v>
      </c>
      <c r="B12" s="12">
        <v>1572.1</v>
      </c>
      <c r="C12" s="13">
        <v>44356</v>
      </c>
      <c r="D12" s="13">
        <v>44362</v>
      </c>
      <c r="E12" s="13"/>
      <c r="F12" s="13"/>
      <c r="G12" s="1">
        <f t="shared" si="0"/>
        <v>6</v>
      </c>
      <c r="H12" s="12">
        <f t="shared" si="1"/>
        <v>9432.5999999999985</v>
      </c>
    </row>
    <row r="13" spans="1:8" x14ac:dyDescent="0.25">
      <c r="A13" s="19" t="s">
        <v>53</v>
      </c>
      <c r="B13" s="12">
        <v>150</v>
      </c>
      <c r="C13" s="13">
        <v>44356</v>
      </c>
      <c r="D13" s="13">
        <v>44362</v>
      </c>
      <c r="E13" s="13"/>
      <c r="F13" s="13"/>
      <c r="G13" s="1">
        <f t="shared" si="0"/>
        <v>6</v>
      </c>
      <c r="H13" s="12">
        <f t="shared" si="1"/>
        <v>900</v>
      </c>
    </row>
    <row r="14" spans="1:8" x14ac:dyDescent="0.25">
      <c r="A14" s="19" t="s">
        <v>54</v>
      </c>
      <c r="B14" s="12">
        <v>980</v>
      </c>
      <c r="C14" s="13">
        <v>44356</v>
      </c>
      <c r="D14" s="13">
        <v>44362</v>
      </c>
      <c r="E14" s="13"/>
      <c r="F14" s="13"/>
      <c r="G14" s="1">
        <f t="shared" si="0"/>
        <v>6</v>
      </c>
      <c r="H14" s="12">
        <f t="shared" si="1"/>
        <v>5880</v>
      </c>
    </row>
    <row r="15" spans="1:8" x14ac:dyDescent="0.25">
      <c r="A15" s="19" t="s">
        <v>55</v>
      </c>
      <c r="B15" s="12">
        <v>2657.41</v>
      </c>
      <c r="C15" s="13">
        <v>44356</v>
      </c>
      <c r="D15" s="13">
        <v>44362</v>
      </c>
      <c r="E15" s="13"/>
      <c r="F15" s="13"/>
      <c r="G15" s="1">
        <f t="shared" si="0"/>
        <v>6</v>
      </c>
      <c r="H15" s="12">
        <f t="shared" si="1"/>
        <v>15944.46</v>
      </c>
    </row>
    <row r="16" spans="1:8" x14ac:dyDescent="0.25">
      <c r="A16" s="19" t="s">
        <v>56</v>
      </c>
      <c r="B16" s="12">
        <v>280</v>
      </c>
      <c r="C16" s="13">
        <v>44356</v>
      </c>
      <c r="D16" s="13">
        <v>44362</v>
      </c>
      <c r="E16" s="13"/>
      <c r="F16" s="13"/>
      <c r="G16" s="1">
        <f t="shared" si="0"/>
        <v>6</v>
      </c>
      <c r="H16" s="12">
        <f t="shared" si="1"/>
        <v>1680</v>
      </c>
    </row>
    <row r="17" spans="1:8" x14ac:dyDescent="0.25">
      <c r="A17" s="19" t="s">
        <v>57</v>
      </c>
      <c r="B17" s="12">
        <v>4915.3</v>
      </c>
      <c r="C17" s="13">
        <v>44356</v>
      </c>
      <c r="D17" s="13">
        <v>44362</v>
      </c>
      <c r="E17" s="13"/>
      <c r="F17" s="13"/>
      <c r="G17" s="1">
        <f t="shared" si="0"/>
        <v>6</v>
      </c>
      <c r="H17" s="12">
        <f t="shared" si="1"/>
        <v>29491.800000000003</v>
      </c>
    </row>
    <row r="18" spans="1:8" x14ac:dyDescent="0.25">
      <c r="A18" s="19" t="s">
        <v>58</v>
      </c>
      <c r="B18" s="12">
        <v>1752</v>
      </c>
      <c r="C18" s="13">
        <v>44358</v>
      </c>
      <c r="D18" s="13">
        <v>44362</v>
      </c>
      <c r="E18" s="13"/>
      <c r="F18" s="13"/>
      <c r="G18" s="1">
        <f t="shared" si="0"/>
        <v>4</v>
      </c>
      <c r="H18" s="12">
        <f t="shared" si="1"/>
        <v>7008</v>
      </c>
    </row>
    <row r="19" spans="1:8" x14ac:dyDescent="0.25">
      <c r="A19" s="19" t="s">
        <v>59</v>
      </c>
      <c r="B19" s="12">
        <v>20490</v>
      </c>
      <c r="C19" s="13">
        <v>44356</v>
      </c>
      <c r="D19" s="13">
        <v>44362</v>
      </c>
      <c r="E19" s="13"/>
      <c r="F19" s="13"/>
      <c r="G19" s="1">
        <f t="shared" si="0"/>
        <v>6</v>
      </c>
      <c r="H19" s="12">
        <f t="shared" si="1"/>
        <v>122940</v>
      </c>
    </row>
    <row r="20" spans="1:8" x14ac:dyDescent="0.25">
      <c r="A20" s="19" t="s">
        <v>60</v>
      </c>
      <c r="B20" s="12">
        <v>4090</v>
      </c>
      <c r="C20" s="13">
        <v>44367</v>
      </c>
      <c r="D20" s="13">
        <v>44362</v>
      </c>
      <c r="E20" s="13"/>
      <c r="F20" s="13"/>
      <c r="G20" s="1">
        <f t="shared" si="0"/>
        <v>-5</v>
      </c>
      <c r="H20" s="12">
        <f t="shared" si="1"/>
        <v>-20450</v>
      </c>
    </row>
    <row r="21" spans="1:8" x14ac:dyDescent="0.25">
      <c r="A21" s="19" t="s">
        <v>61</v>
      </c>
      <c r="B21" s="12">
        <v>35</v>
      </c>
      <c r="C21" s="13">
        <v>44367</v>
      </c>
      <c r="D21" s="13">
        <v>44362</v>
      </c>
      <c r="E21" s="13"/>
      <c r="F21" s="13"/>
      <c r="G21" s="1">
        <f t="shared" si="0"/>
        <v>-5</v>
      </c>
      <c r="H21" s="12">
        <f t="shared" si="1"/>
        <v>-175</v>
      </c>
    </row>
    <row r="22" spans="1:8" x14ac:dyDescent="0.25">
      <c r="A22" s="19" t="s">
        <v>62</v>
      </c>
      <c r="B22" s="12">
        <v>625.23</v>
      </c>
      <c r="C22" s="13">
        <v>44367</v>
      </c>
      <c r="D22" s="13">
        <v>44362</v>
      </c>
      <c r="E22" s="13"/>
      <c r="F22" s="13"/>
      <c r="G22" s="1">
        <f t="shared" si="0"/>
        <v>-5</v>
      </c>
      <c r="H22" s="12">
        <f t="shared" si="1"/>
        <v>-3126.15</v>
      </c>
    </row>
    <row r="23" spans="1:8" x14ac:dyDescent="0.25">
      <c r="A23" s="19" t="s">
        <v>63</v>
      </c>
      <c r="B23" s="12">
        <v>261.07</v>
      </c>
      <c r="C23" s="13">
        <v>44388</v>
      </c>
      <c r="D23" s="13">
        <v>44362</v>
      </c>
      <c r="E23" s="13"/>
      <c r="F23" s="13"/>
      <c r="G23" s="1">
        <f t="shared" si="0"/>
        <v>-26</v>
      </c>
      <c r="H23" s="12">
        <f t="shared" si="1"/>
        <v>-6787.82</v>
      </c>
    </row>
    <row r="24" spans="1:8" x14ac:dyDescent="0.25">
      <c r="A24" s="19" t="s">
        <v>64</v>
      </c>
      <c r="B24" s="12">
        <v>1731.3</v>
      </c>
      <c r="C24" s="13">
        <v>44367</v>
      </c>
      <c r="D24" s="13">
        <v>44362</v>
      </c>
      <c r="E24" s="13"/>
      <c r="F24" s="13"/>
      <c r="G24" s="1">
        <f t="shared" si="0"/>
        <v>-5</v>
      </c>
      <c r="H24" s="12">
        <f t="shared" si="1"/>
        <v>-8656.5</v>
      </c>
    </row>
    <row r="25" spans="1:8" x14ac:dyDescent="0.25">
      <c r="A25" s="19" t="s">
        <v>65</v>
      </c>
      <c r="B25" s="12">
        <v>5890.4</v>
      </c>
      <c r="C25" s="13">
        <v>44388</v>
      </c>
      <c r="D25" s="13">
        <v>44362</v>
      </c>
      <c r="E25" s="13"/>
      <c r="F25" s="13"/>
      <c r="G25" s="1">
        <f t="shared" si="0"/>
        <v>-26</v>
      </c>
      <c r="H25" s="12">
        <f t="shared" si="1"/>
        <v>-153150.39999999999</v>
      </c>
    </row>
    <row r="26" spans="1:8" x14ac:dyDescent="0.25">
      <c r="A26" s="19" t="s">
        <v>66</v>
      </c>
      <c r="B26" s="12">
        <v>375.81</v>
      </c>
      <c r="C26" s="13">
        <v>44388</v>
      </c>
      <c r="D26" s="13">
        <v>44362</v>
      </c>
      <c r="E26" s="13"/>
      <c r="F26" s="13"/>
      <c r="G26" s="1">
        <f t="shared" si="0"/>
        <v>-26</v>
      </c>
      <c r="H26" s="12">
        <f t="shared" si="1"/>
        <v>-9771.06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9"/>
  <sheetViews>
    <sheetView workbookViewId="0">
      <selection activeCell="A4" sqref="A4:XFD17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SUM(B4:B181)</f>
        <v>0</v>
      </c>
      <c r="C1">
        <f>COUNTA(A4:A189)</f>
        <v>0</v>
      </c>
      <c r="G1" s="16">
        <f>IF(B1&lt;&gt;0,H1/B1,0)</f>
        <v>0</v>
      </c>
      <c r="H1" s="15">
        <f>SUM(H4:H181)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 t="shared" ref="G4:G54" si="0">D4-C4-(F4-E4)</f>
        <v>0</v>
      </c>
      <c r="H4" s="12">
        <f t="shared" ref="H4:H54" si="1"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si="0"/>
        <v>0</v>
      </c>
      <c r="H5" s="12">
        <f t="shared" si="1"/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ref="G55:G118" si="2">D55-C55-(F55-E55)</f>
        <v>0</v>
      </c>
      <c r="H55" s="12">
        <f t="shared" ref="H55:H118" si="3">B55*G55</f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2"/>
        <v>0</v>
      </c>
      <c r="H56" s="12">
        <f t="shared" si="3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2"/>
        <v>0</v>
      </c>
      <c r="H57" s="12">
        <f t="shared" si="3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2"/>
        <v>0</v>
      </c>
      <c r="H58" s="12">
        <f t="shared" si="3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2"/>
        <v>0</v>
      </c>
      <c r="H59" s="12">
        <f t="shared" si="3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2"/>
        <v>0</v>
      </c>
      <c r="H60" s="12">
        <f t="shared" si="3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2"/>
        <v>0</v>
      </c>
      <c r="H61" s="12">
        <f t="shared" si="3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2"/>
        <v>0</v>
      </c>
      <c r="H62" s="12">
        <f t="shared" si="3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2"/>
        <v>0</v>
      </c>
      <c r="H63" s="12">
        <f t="shared" si="3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2"/>
        <v>0</v>
      </c>
      <c r="H64" s="12">
        <f t="shared" si="3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2"/>
        <v>0</v>
      </c>
      <c r="H65" s="12">
        <f t="shared" si="3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2"/>
        <v>0</v>
      </c>
      <c r="H66" s="12">
        <f t="shared" si="3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2"/>
        <v>0</v>
      </c>
      <c r="H67" s="12">
        <f t="shared" si="3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2"/>
        <v>0</v>
      </c>
      <c r="H68" s="12">
        <f t="shared" si="3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si="2"/>
        <v>0</v>
      </c>
      <c r="H69" s="12">
        <f t="shared" si="3"/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ref="G119:G182" si="4">D119-C119-(F119-E119)</f>
        <v>0</v>
      </c>
      <c r="H119" s="12">
        <f t="shared" ref="H119:H182" si="5">B119*G119</f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4"/>
        <v>0</v>
      </c>
      <c r="H120" s="12">
        <f t="shared" si="5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4"/>
        <v>0</v>
      </c>
      <c r="H121" s="12">
        <f t="shared" si="5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4"/>
        <v>0</v>
      </c>
      <c r="H122" s="12">
        <f t="shared" si="5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4"/>
        <v>0</v>
      </c>
      <c r="H123" s="12">
        <f t="shared" si="5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4"/>
        <v>0</v>
      </c>
      <c r="H124" s="12">
        <f t="shared" si="5"/>
        <v>0</v>
      </c>
    </row>
    <row r="125" spans="1:8" ht="14.25" customHeight="1" x14ac:dyDescent="0.25">
      <c r="A125" s="19"/>
      <c r="B125" s="12"/>
      <c r="C125" s="13"/>
      <c r="D125" s="13"/>
      <c r="E125" s="13"/>
      <c r="F125" s="13"/>
      <c r="G125" s="1">
        <f t="shared" si="4"/>
        <v>0</v>
      </c>
      <c r="H125" s="12">
        <f t="shared" si="5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4"/>
        <v>0</v>
      </c>
      <c r="H126" s="12">
        <f t="shared" si="5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4"/>
        <v>0</v>
      </c>
      <c r="H127" s="12">
        <f t="shared" si="5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4"/>
        <v>0</v>
      </c>
      <c r="H128" s="12">
        <f t="shared" si="5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4"/>
        <v>0</v>
      </c>
      <c r="H129" s="12">
        <f t="shared" si="5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4"/>
        <v>0</v>
      </c>
      <c r="H130" s="12">
        <f t="shared" si="5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4"/>
        <v>0</v>
      </c>
      <c r="H131" s="12">
        <f t="shared" si="5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4"/>
        <v>0</v>
      </c>
      <c r="H132" s="12">
        <f t="shared" si="5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si="4"/>
        <v>0</v>
      </c>
      <c r="H133" s="12">
        <f t="shared" si="5"/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4"/>
      <c r="D181" s="14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ref="G183:G189" si="6">D183-C183-(F183-E183)</f>
        <v>0</v>
      </c>
      <c r="H183" s="12">
        <f t="shared" ref="H183:H189" si="7">B183*G183</f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6"/>
        <v>0</v>
      </c>
      <c r="H184" s="12">
        <f t="shared" si="7"/>
        <v>0</v>
      </c>
    </row>
    <row r="185" spans="1:8" x14ac:dyDescent="0.25">
      <c r="A185" s="19"/>
      <c r="B185" s="12"/>
      <c r="C185" s="14"/>
      <c r="D185" s="14"/>
      <c r="E185" s="13"/>
      <c r="F185" s="13"/>
      <c r="G185" s="1">
        <f t="shared" si="6"/>
        <v>0</v>
      </c>
      <c r="H185" s="12">
        <f t="shared" si="7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6"/>
        <v>0</v>
      </c>
      <c r="H186" s="12">
        <f t="shared" si="7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6"/>
        <v>0</v>
      </c>
      <c r="H187" s="12">
        <f t="shared" si="7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6"/>
        <v>0</v>
      </c>
      <c r="H188" s="12">
        <f t="shared" si="7"/>
        <v>0</v>
      </c>
    </row>
    <row r="189" spans="1:8" x14ac:dyDescent="0.25">
      <c r="A189" s="19"/>
      <c r="B189" s="12"/>
      <c r="C189" s="14"/>
      <c r="D189" s="14"/>
      <c r="E189" s="13"/>
      <c r="F189" s="13"/>
      <c r="G189" s="1">
        <f t="shared" si="6"/>
        <v>0</v>
      </c>
      <c r="H189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4"/>
  <sheetViews>
    <sheetView workbookViewId="0">
      <selection activeCell="A4" sqref="A4:XFD22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SUM(B4:B176)</f>
        <v>0</v>
      </c>
      <c r="C1">
        <f>COUNTA(A4:A184)</f>
        <v>0</v>
      </c>
      <c r="G1" s="16">
        <f>IF(B1&lt;&gt;0,H1/B1,0)</f>
        <v>0</v>
      </c>
      <c r="H1" s="15">
        <f>SUM(H4:H176)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 t="shared" ref="G4:G49" si="0">D4-C4-(F4-E4)</f>
        <v>0</v>
      </c>
      <c r="H4" s="12">
        <f t="shared" ref="H4:H49" si="1"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si="0"/>
        <v>0</v>
      </c>
      <c r="H5" s="12">
        <f t="shared" si="1"/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ref="G50:G113" si="2">D50-C50-(F50-E50)</f>
        <v>0</v>
      </c>
      <c r="H50" s="12">
        <f t="shared" ref="H50:H113" si="3">B50*G50</f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2"/>
        <v>0</v>
      </c>
      <c r="H51" s="12">
        <f t="shared" si="3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2"/>
        <v>0</v>
      </c>
      <c r="H52" s="12">
        <f t="shared" si="3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2"/>
        <v>0</v>
      </c>
      <c r="H53" s="12">
        <f t="shared" si="3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2"/>
        <v>0</v>
      </c>
      <c r="H54" s="12">
        <f t="shared" si="3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2"/>
        <v>0</v>
      </c>
      <c r="H55" s="12">
        <f t="shared" si="3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2"/>
        <v>0</v>
      </c>
      <c r="H56" s="12">
        <f t="shared" si="3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2"/>
        <v>0</v>
      </c>
      <c r="H57" s="12">
        <f t="shared" si="3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2"/>
        <v>0</v>
      </c>
      <c r="H58" s="12">
        <f t="shared" si="3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2"/>
        <v>0</v>
      </c>
      <c r="H59" s="12">
        <f t="shared" si="3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2"/>
        <v>0</v>
      </c>
      <c r="H60" s="12">
        <f t="shared" si="3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2"/>
        <v>0</v>
      </c>
      <c r="H61" s="12">
        <f t="shared" si="3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2"/>
        <v>0</v>
      </c>
      <c r="H62" s="12">
        <f t="shared" si="3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2"/>
        <v>0</v>
      </c>
      <c r="H63" s="12">
        <f t="shared" si="3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2"/>
        <v>0</v>
      </c>
      <c r="H64" s="12">
        <f t="shared" si="3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2"/>
        <v>0</v>
      </c>
      <c r="H65" s="12">
        <f t="shared" si="3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2"/>
        <v>0</v>
      </c>
      <c r="H66" s="12">
        <f t="shared" si="3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2"/>
        <v>0</v>
      </c>
      <c r="H67" s="12">
        <f t="shared" si="3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2"/>
        <v>0</v>
      </c>
      <c r="H68" s="12">
        <f t="shared" si="3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si="2"/>
        <v>0</v>
      </c>
      <c r="H69" s="12">
        <f t="shared" si="3"/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ref="G114:G177" si="4">D114-C114-(F114-E114)</f>
        <v>0</v>
      </c>
      <c r="H114" s="12">
        <f t="shared" ref="H114:H177" si="5">B114*G114</f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4"/>
        <v>0</v>
      </c>
      <c r="H115" s="12">
        <f t="shared" si="5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4"/>
        <v>0</v>
      </c>
      <c r="H116" s="12">
        <f t="shared" si="5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4"/>
        <v>0</v>
      </c>
      <c r="H117" s="12">
        <f t="shared" si="5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4"/>
        <v>0</v>
      </c>
      <c r="H118" s="12">
        <f t="shared" si="5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4"/>
        <v>0</v>
      </c>
      <c r="H119" s="12">
        <f t="shared" si="5"/>
        <v>0</v>
      </c>
    </row>
    <row r="120" spans="1:8" ht="14.25" customHeight="1" x14ac:dyDescent="0.25">
      <c r="A120" s="19"/>
      <c r="B120" s="12"/>
      <c r="C120" s="13"/>
      <c r="D120" s="13"/>
      <c r="E120" s="13"/>
      <c r="F120" s="13"/>
      <c r="G120" s="1">
        <f t="shared" si="4"/>
        <v>0</v>
      </c>
      <c r="H120" s="12">
        <f t="shared" si="5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4"/>
        <v>0</v>
      </c>
      <c r="H121" s="12">
        <f t="shared" si="5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4"/>
        <v>0</v>
      </c>
      <c r="H122" s="12">
        <f t="shared" si="5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4"/>
        <v>0</v>
      </c>
      <c r="H123" s="12">
        <f t="shared" si="5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4"/>
        <v>0</v>
      </c>
      <c r="H124" s="12">
        <f t="shared" si="5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4"/>
        <v>0</v>
      </c>
      <c r="H125" s="12">
        <f t="shared" si="5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4"/>
        <v>0</v>
      </c>
      <c r="H126" s="12">
        <f t="shared" si="5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4"/>
        <v>0</v>
      </c>
      <c r="H127" s="12">
        <f t="shared" si="5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4"/>
        <v>0</v>
      </c>
      <c r="H128" s="12">
        <f t="shared" si="5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4"/>
        <v>0</v>
      </c>
      <c r="H129" s="12">
        <f t="shared" si="5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4"/>
        <v>0</v>
      </c>
      <c r="H130" s="12">
        <f t="shared" si="5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4"/>
        <v>0</v>
      </c>
      <c r="H131" s="12">
        <f t="shared" si="5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4"/>
        <v>0</v>
      </c>
      <c r="H132" s="12">
        <f t="shared" si="5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si="4"/>
        <v>0</v>
      </c>
      <c r="H133" s="12">
        <f t="shared" si="5"/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4"/>
      <c r="D176" s="14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ref="G178:G184" si="6">D178-C178-(F178-E178)</f>
        <v>0</v>
      </c>
      <c r="H178" s="12">
        <f t="shared" ref="H178:H184" si="7">B178*G178</f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6"/>
        <v>0</v>
      </c>
      <c r="H179" s="12">
        <f t="shared" si="7"/>
        <v>0</v>
      </c>
    </row>
    <row r="180" spans="1:8" x14ac:dyDescent="0.25">
      <c r="A180" s="19"/>
      <c r="B180" s="12"/>
      <c r="C180" s="14"/>
      <c r="D180" s="14"/>
      <c r="E180" s="13"/>
      <c r="F180" s="13"/>
      <c r="G180" s="1">
        <f t="shared" si="6"/>
        <v>0</v>
      </c>
      <c r="H180" s="12">
        <f t="shared" si="7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6"/>
        <v>0</v>
      </c>
      <c r="H181" s="12">
        <f t="shared" si="7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6"/>
        <v>0</v>
      </c>
      <c r="H182" s="12">
        <f t="shared" si="7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6"/>
        <v>0</v>
      </c>
      <c r="H183" s="12">
        <f t="shared" si="7"/>
        <v>0</v>
      </c>
    </row>
    <row r="184" spans="1:8" x14ac:dyDescent="0.25">
      <c r="A184" s="19"/>
      <c r="B184" s="12"/>
      <c r="C184" s="14"/>
      <c r="D184" s="14"/>
      <c r="E184" s="13"/>
      <c r="F184" s="13"/>
      <c r="G184" s="1">
        <f t="shared" si="6"/>
        <v>0</v>
      </c>
      <c r="H184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2021-12-15T14:35:27Z</dcterms:modified>
</cp:coreProperties>
</file>