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8_{14990215-F307-4E5A-A537-B73EC4F7D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4" l="1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H15" i="3"/>
  <c r="G15" i="3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C13" i="1" l="1"/>
  <c r="H1" i="2"/>
  <c r="C15" i="1"/>
  <c r="C14" i="1"/>
  <c r="H1" i="4"/>
  <c r="G1" i="4" s="1"/>
  <c r="D15" i="1" s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<sst xmlns="http://schemas.openxmlformats.org/spreadsheetml/2006/main" count="113" uniqueCount="95">
  <si>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</si>
  <si>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</si>
  <si>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</si>
  <si>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</si>
  <si>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</si>
  <si>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</si>
  <si>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</si>
  <si>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</si>
  <si>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</si>
  <si>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</si>
  <si>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</si>
  <si>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</si>
  <si>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</si>
  <si>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</si>
  <si>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</si>
  <si>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</si>
  <si>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</si>
  <si>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</si>
  <si>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</si>
  <si>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</si>
  <si>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</si>
  <si>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1/E del 03/01/2022</t>
  </si>
  <si>
    <t>333/2021 del 21/12/2021</t>
  </si>
  <si>
    <t>691/2021 del 24/12/2021</t>
  </si>
  <si>
    <t>FATTPA 4_22 del 14/01/2022</t>
  </si>
  <si>
    <t>3/02 del 12/01/2022</t>
  </si>
  <si>
    <t>36/2022 del 21/01/2022</t>
  </si>
  <si>
    <t>FPA 5/22 del 10/01/2022</t>
  </si>
  <si>
    <t>EFAT/2022/0115 del 19/01/2022</t>
  </si>
  <si>
    <t>37/2022 del 21/01/2022</t>
  </si>
  <si>
    <t>220424/E del 24/01/2022</t>
  </si>
  <si>
    <t>52 del 24/01/2022</t>
  </si>
  <si>
    <t>231 del 17/02/2022</t>
  </si>
  <si>
    <t>FATTPA 31_22 del 16/02/2022</t>
  </si>
  <si>
    <t>39 del 14/02/2022</t>
  </si>
  <si>
    <t>31/02 del 14/02/2022</t>
  </si>
  <si>
    <t>21Shop del 18/02/2022</t>
  </si>
  <si>
    <t>44/2022 del 24/02/2022</t>
  </si>
  <si>
    <t>1022059019 del 02/03/2022</t>
  </si>
  <si>
    <t>2113598 del 28/02/2022</t>
  </si>
  <si>
    <t>657/00 del 28/02/2022</t>
  </si>
  <si>
    <t>60/E del 22/03/2022</t>
  </si>
  <si>
    <t>348 del 11/03/2022</t>
  </si>
  <si>
    <t>FATTPA 38_22 del 11/03/2022</t>
  </si>
  <si>
    <t>52/02 del 07/03/2022</t>
  </si>
  <si>
    <t>121 del 11/03/2022</t>
  </si>
  <si>
    <t>122 del 11/03/2022</t>
  </si>
  <si>
    <t>1022099853 del 12/04/2022</t>
  </si>
  <si>
    <t>205/A del 05/04/2022</t>
  </si>
  <si>
    <t>P-74 del 18/03/2022</t>
  </si>
  <si>
    <t>87/02 del 12/04/2022</t>
  </si>
  <si>
    <t>445 del 12/04/2022</t>
  </si>
  <si>
    <t>77/E del 04/04/2022</t>
  </si>
  <si>
    <t>FATTPA 64_22 del 20/04/2022</t>
  </si>
  <si>
    <t>01/000042 del 13/04/2022</t>
  </si>
  <si>
    <t>84PA del 11/04/2022</t>
  </si>
  <si>
    <t>83PA del 11/04/2022</t>
  </si>
  <si>
    <t>P-222 del 28/04/2022</t>
  </si>
  <si>
    <t>1022127454 del 03/05/2022</t>
  </si>
  <si>
    <t>1 del 26/04/2022</t>
  </si>
  <si>
    <t>33 del 19/05/2022</t>
  </si>
  <si>
    <t>250.FE del 20/05/2022</t>
  </si>
  <si>
    <t>E/56 del 24/05/2022</t>
  </si>
  <si>
    <t>1022158929 del 30/05/2022</t>
  </si>
  <si>
    <t>192 del 28/05/2022</t>
  </si>
  <si>
    <t>251.FE del 31/05/2022</t>
  </si>
  <si>
    <t>729 del 13/06/2022</t>
  </si>
  <si>
    <t>134/02 del 14/06/2022</t>
  </si>
  <si>
    <t>FATTPA 94_22 del 22/06/2022</t>
  </si>
  <si>
    <t>FATTPA 95_22 del 22/06/2022</t>
  </si>
  <si>
    <t>732/2022 del 15/06/2022</t>
  </si>
  <si>
    <t>731/2022 del 15/06/2022</t>
  </si>
  <si>
    <t>148/02 del 22/06/2022</t>
  </si>
  <si>
    <t>941 del 07/07/2022</t>
  </si>
  <si>
    <t>940 del 07/07/2022</t>
  </si>
  <si>
    <t>163/02 del 28/06/2022</t>
  </si>
  <si>
    <t>0/1678 del 12/07/2022</t>
  </si>
  <si>
    <t>0/1679 del 12/07/2022</t>
  </si>
  <si>
    <t>14/E-2022 del 24/06/2022</t>
  </si>
  <si>
    <t>8836/FVISE del 30/06/2022</t>
  </si>
  <si>
    <t>1022185004 del 05/07/2022</t>
  </si>
  <si>
    <t>1019 del 15/07/2022</t>
  </si>
  <si>
    <t>1020 del 15/07/2022</t>
  </si>
  <si>
    <t>1022205549 del 27/07/2022</t>
  </si>
  <si>
    <t>7771/FVIAC del 29/06/2022</t>
  </si>
  <si>
    <t>8660/FVISE del 28/06/2022</t>
  </si>
  <si>
    <t>2838/00 del 20/07/2022</t>
  </si>
  <si>
    <t>4722/A/2022 del 22/07/2022</t>
  </si>
  <si>
    <t>4723/A/2022 del 22/07/2022</t>
  </si>
  <si>
    <t>557PA del 28/07/2022</t>
  </si>
  <si>
    <t>23 del 10/02/2022</t>
  </si>
  <si>
    <t>2934/00 del 28/07/2022</t>
  </si>
  <si>
    <t>11</t>
  </si>
  <si>
    <t>6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</si>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</sst>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4" workbookViewId="0">
      <selection activeCell="D21" sqref="D21"/>
    </sheetView>
  </sheetViews>
  <sheetFormatPr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19</v>
      </c>
    </row>
    <row r="3" spans="1:9" ht="12.75" customHeight="1" x14ac:dyDescent="0.25">
      <c r="B3" s="2" t="s">
        <v>20</v>
      </c>
    </row>
    <row r="4" spans="1:9" ht="15.75" thickBot="1" x14ac:dyDescent="0.3"/>
    <row r="5" spans="1:9" ht="18" customHeight="1" thickBot="1" x14ac:dyDescent="0.4">
      <c r="B5" s="7" t="s">
        <v>16</v>
      </c>
      <c r="F5" s="16">
        <v>2022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SUM(B13:B15)</f>
        <v>72</v>
      </c>
      <c r="B9" s="33"/>
      <c r="C9" s="32">
        <f>SUM(C13:C15)</f>
        <v>118455.99999999999</v>
      </c>
      <c r="D9" s="33"/>
      <c r="E9" s="38">
        <f>('Trimestre 1'!H1+'Trimestre 2'!H1)/C9</f>
        <v>-11.286412845275883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17</v>
      </c>
      <c r="F12" s="30" t="s">
        <v>18</v>
      </c>
    </row>
    <row r="13" spans="1:9" ht="22.5" customHeight="1" x14ac:dyDescent="0.25">
      <c r="A13" s="26" t="s">
        <v>13</v>
      </c>
      <c r="B13" s="15">
        <f>'Trimestre 1'!C1</f>
        <v>27</v>
      </c>
      <c r="C13" s="27">
        <f>'Trimestre 1'!B1</f>
        <v>51589.029999999992</v>
      </c>
      <c r="D13" s="27">
        <f>'Trimestre 1'!G1</f>
        <v>-14.224660165155269</v>
      </c>
      <c r="E13" s="27">
        <v>19627.95</v>
      </c>
      <c r="F13" s="31" t="s">
        <v>92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26</v>
      </c>
      <c r="C14" s="27">
        <f>'Trimestre 2'!B1</f>
        <v>41271.85</v>
      </c>
      <c r="D14" s="27">
        <f>'Trimestre 2'!G1</f>
        <v>-14.613032854112426</v>
      </c>
      <c r="E14" s="27">
        <v>86930.03</v>
      </c>
      <c r="F14" s="31" t="s">
        <v>93</v>
      </c>
    </row>
    <row r="15" spans="1:9" ht="22.5" customHeight="1" x14ac:dyDescent="0.25">
      <c r="A15" s="26" t="s">
        <v>15</v>
      </c>
      <c r="B15" s="15">
        <f>'Trimestre 3'!C1</f>
        <v>19</v>
      </c>
      <c r="C15" s="27">
        <f>'Trimestre 3'!B1</f>
        <v>25595.119999999999</v>
      </c>
      <c r="D15" s="27">
        <f>'Trimestre 3'!G1</f>
        <v>12.562546688587513</v>
      </c>
      <c r="E15" s="27">
        <v>105598</v>
      </c>
      <c r="F15" s="31" t="s">
        <v>94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51589.029999999992</v>
      </c>
      <c r="C1">
        <f>COUNTA(A4:A353)</f>
        <v>27</v>
      </c>
      <c r="G1" s="14">
        <f>IF(B1&lt;&gt;0,H1/B1,0)</f>
        <v>-14.224660165155269</v>
      </c>
      <c r="H1" s="13">
        <f>SUM(H4:H353)</f>
        <v>-733836.42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21</v>
      </c>
      <c r="B4" s="10">
        <v>5950</v>
      </c>
      <c r="C4" s="11">
        <v>44617</v>
      </c>
      <c r="D4" s="11">
        <v>44587</v>
      </c>
      <c r="E4" s="11"/>
      <c r="F4" s="11"/>
      <c r="G4" s="1">
        <f>D4-C4-(F4-E4)</f>
        <v>-30</v>
      </c>
      <c r="H4" s="10">
        <f>B4*G4</f>
        <v>-178500</v>
      </c>
    </row>
    <row r="5" spans="1:8" x14ac:dyDescent="0.25">
      <c r="A5" s="17" t="s">
        <v>22</v>
      </c>
      <c r="B5" s="10">
        <v>958.67</v>
      </c>
      <c r="C5" s="11">
        <v>44618</v>
      </c>
      <c r="D5" s="11">
        <v>44595</v>
      </c>
      <c r="E5" s="11"/>
      <c r="F5" s="11"/>
      <c r="G5" s="1">
        <f t="shared" ref="G5:G68" si="0">D5-C5-(F5-E5)</f>
        <v>-23</v>
      </c>
      <c r="H5" s="10">
        <f t="shared" ref="H5:H68" si="1">B5*G5</f>
        <v>-22049.41</v>
      </c>
    </row>
    <row r="6" spans="1:8" x14ac:dyDescent="0.25">
      <c r="A6" s="17" t="s">
        <v>23</v>
      </c>
      <c r="B6" s="10">
        <v>120</v>
      </c>
      <c r="C6" s="11">
        <v>44618</v>
      </c>
      <c r="D6" s="11">
        <v>44595</v>
      </c>
      <c r="E6" s="11"/>
      <c r="F6" s="11"/>
      <c r="G6" s="1">
        <f t="shared" si="0"/>
        <v>-23</v>
      </c>
      <c r="H6" s="10">
        <f t="shared" si="1"/>
        <v>-2760</v>
      </c>
    </row>
    <row r="7" spans="1:8" x14ac:dyDescent="0.25">
      <c r="A7" s="17" t="s">
        <v>24</v>
      </c>
      <c r="B7" s="10">
        <v>2950</v>
      </c>
      <c r="C7" s="11">
        <v>44615</v>
      </c>
      <c r="D7" s="11">
        <v>44603</v>
      </c>
      <c r="E7" s="11"/>
      <c r="F7" s="11"/>
      <c r="G7" s="1">
        <f t="shared" si="0"/>
        <v>-12</v>
      </c>
      <c r="H7" s="10">
        <f t="shared" si="1"/>
        <v>-35400</v>
      </c>
    </row>
    <row r="8" spans="1:8" x14ac:dyDescent="0.25">
      <c r="A8" s="17" t="s">
        <v>25</v>
      </c>
      <c r="B8" s="10">
        <v>2786</v>
      </c>
      <c r="C8" s="11">
        <v>44615</v>
      </c>
      <c r="D8" s="11">
        <v>44603</v>
      </c>
      <c r="E8" s="11"/>
      <c r="F8" s="11"/>
      <c r="G8" s="1">
        <f t="shared" si="0"/>
        <v>-12</v>
      </c>
      <c r="H8" s="10">
        <f t="shared" si="1"/>
        <v>-33432</v>
      </c>
    </row>
    <row r="9" spans="1:8" x14ac:dyDescent="0.25">
      <c r="A9" s="17" t="s">
        <v>26</v>
      </c>
      <c r="B9" s="10">
        <v>1800</v>
      </c>
      <c r="C9" s="11">
        <v>44630</v>
      </c>
      <c r="D9" s="11">
        <v>44603</v>
      </c>
      <c r="E9" s="11"/>
      <c r="F9" s="11"/>
      <c r="G9" s="1">
        <f t="shared" si="0"/>
        <v>-27</v>
      </c>
      <c r="H9" s="10">
        <f t="shared" si="1"/>
        <v>-48600</v>
      </c>
    </row>
    <row r="10" spans="1:8" x14ac:dyDescent="0.25">
      <c r="A10" s="17" t="s">
        <v>27</v>
      </c>
      <c r="B10" s="10">
        <v>1023</v>
      </c>
      <c r="C10" s="11">
        <v>44630</v>
      </c>
      <c r="D10" s="11">
        <v>44603</v>
      </c>
      <c r="E10" s="11"/>
      <c r="F10" s="11"/>
      <c r="G10" s="1">
        <f t="shared" si="0"/>
        <v>-27</v>
      </c>
      <c r="H10" s="10">
        <f t="shared" si="1"/>
        <v>-27621</v>
      </c>
    </row>
    <row r="11" spans="1:8" x14ac:dyDescent="0.25">
      <c r="A11" s="17" t="s">
        <v>28</v>
      </c>
      <c r="B11" s="10">
        <v>220</v>
      </c>
      <c r="C11" s="11">
        <v>44630</v>
      </c>
      <c r="D11" s="11">
        <v>44603</v>
      </c>
      <c r="E11" s="11"/>
      <c r="F11" s="11"/>
      <c r="G11" s="1">
        <f t="shared" si="0"/>
        <v>-27</v>
      </c>
      <c r="H11" s="10">
        <f t="shared" si="1"/>
        <v>-5940</v>
      </c>
    </row>
    <row r="12" spans="1:8" x14ac:dyDescent="0.25">
      <c r="A12" s="17" t="s">
        <v>29</v>
      </c>
      <c r="B12" s="10">
        <v>490</v>
      </c>
      <c r="C12" s="11">
        <v>44630</v>
      </c>
      <c r="D12" s="11">
        <v>44603</v>
      </c>
      <c r="E12" s="11"/>
      <c r="F12" s="11"/>
      <c r="G12" s="1">
        <f t="shared" si="0"/>
        <v>-27</v>
      </c>
      <c r="H12" s="10">
        <f t="shared" si="1"/>
        <v>-13230</v>
      </c>
    </row>
    <row r="13" spans="1:8" x14ac:dyDescent="0.25">
      <c r="A13" s="17" t="s">
        <v>30</v>
      </c>
      <c r="B13" s="10">
        <v>1280</v>
      </c>
      <c r="C13" s="11">
        <v>44630</v>
      </c>
      <c r="D13" s="11">
        <v>44603</v>
      </c>
      <c r="E13" s="11"/>
      <c r="F13" s="11"/>
      <c r="G13" s="1">
        <f t="shared" si="0"/>
        <v>-27</v>
      </c>
      <c r="H13" s="10">
        <f t="shared" si="1"/>
        <v>-34560</v>
      </c>
    </row>
    <row r="14" spans="1:8" x14ac:dyDescent="0.25">
      <c r="A14" s="17" t="s">
        <v>31</v>
      </c>
      <c r="B14" s="10">
        <v>1164.1500000000001</v>
      </c>
      <c r="C14" s="11">
        <v>44630</v>
      </c>
      <c r="D14" s="11">
        <v>44603</v>
      </c>
      <c r="E14" s="11"/>
      <c r="F14" s="11"/>
      <c r="G14" s="1">
        <f t="shared" si="0"/>
        <v>-27</v>
      </c>
      <c r="H14" s="10">
        <f t="shared" si="1"/>
        <v>-31432.050000000003</v>
      </c>
    </row>
    <row r="15" spans="1:8" x14ac:dyDescent="0.25">
      <c r="A15" s="17" t="s">
        <v>32</v>
      </c>
      <c r="B15" s="10">
        <v>1894.48</v>
      </c>
      <c r="C15" s="11">
        <v>44643</v>
      </c>
      <c r="D15" s="11">
        <v>44615</v>
      </c>
      <c r="E15" s="11"/>
      <c r="F15" s="11"/>
      <c r="G15" s="1">
        <f t="shared" si="0"/>
        <v>-28</v>
      </c>
      <c r="H15" s="10">
        <f t="shared" si="1"/>
        <v>-53045.440000000002</v>
      </c>
    </row>
    <row r="16" spans="1:8" x14ac:dyDescent="0.25">
      <c r="A16" s="17" t="s">
        <v>33</v>
      </c>
      <c r="B16" s="10">
        <v>3430</v>
      </c>
      <c r="C16" s="11">
        <v>44639</v>
      </c>
      <c r="D16" s="11">
        <v>44615</v>
      </c>
      <c r="E16" s="11"/>
      <c r="F16" s="11"/>
      <c r="G16" s="1">
        <f t="shared" si="0"/>
        <v>-24</v>
      </c>
      <c r="H16" s="10">
        <f t="shared" si="1"/>
        <v>-82320</v>
      </c>
    </row>
    <row r="17" spans="1:8" x14ac:dyDescent="0.25">
      <c r="A17" s="17" t="s">
        <v>34</v>
      </c>
      <c r="B17" s="10">
        <v>499</v>
      </c>
      <c r="C17" s="11">
        <v>44639</v>
      </c>
      <c r="D17" s="11">
        <v>44615</v>
      </c>
      <c r="E17" s="11"/>
      <c r="F17" s="11"/>
      <c r="G17" s="1">
        <f t="shared" si="0"/>
        <v>-24</v>
      </c>
      <c r="H17" s="10">
        <f t="shared" si="1"/>
        <v>-11976</v>
      </c>
    </row>
    <row r="18" spans="1:8" x14ac:dyDescent="0.25">
      <c r="A18" s="17" t="s">
        <v>35</v>
      </c>
      <c r="B18" s="10">
        <v>4487.45</v>
      </c>
      <c r="C18" s="11">
        <v>44639</v>
      </c>
      <c r="D18" s="11">
        <v>44615</v>
      </c>
      <c r="E18" s="11"/>
      <c r="F18" s="11"/>
      <c r="G18" s="1">
        <f t="shared" si="0"/>
        <v>-24</v>
      </c>
      <c r="H18" s="10">
        <f t="shared" si="1"/>
        <v>-107698.79999999999</v>
      </c>
    </row>
    <row r="19" spans="1:8" x14ac:dyDescent="0.25">
      <c r="A19" s="17" t="s">
        <v>36</v>
      </c>
      <c r="B19" s="10">
        <v>373.2</v>
      </c>
      <c r="C19" s="11">
        <v>44645</v>
      </c>
      <c r="D19" s="11">
        <v>44615</v>
      </c>
      <c r="E19" s="11"/>
      <c r="F19" s="11"/>
      <c r="G19" s="1">
        <f t="shared" si="0"/>
        <v>-30</v>
      </c>
      <c r="H19" s="10">
        <f t="shared" si="1"/>
        <v>-11196</v>
      </c>
    </row>
    <row r="20" spans="1:8" x14ac:dyDescent="0.25">
      <c r="A20" s="17" t="s">
        <v>37</v>
      </c>
      <c r="B20" s="10">
        <v>500</v>
      </c>
      <c r="C20" s="11">
        <v>44647</v>
      </c>
      <c r="D20" s="11">
        <v>44650</v>
      </c>
      <c r="E20" s="11"/>
      <c r="F20" s="11"/>
      <c r="G20" s="1">
        <f t="shared" si="0"/>
        <v>3</v>
      </c>
      <c r="H20" s="10">
        <f t="shared" si="1"/>
        <v>1500</v>
      </c>
    </row>
    <row r="21" spans="1:8" x14ac:dyDescent="0.25">
      <c r="A21" s="17" t="s">
        <v>21</v>
      </c>
      <c r="B21" s="10">
        <v>5950</v>
      </c>
      <c r="C21" s="11">
        <v>44617</v>
      </c>
      <c r="D21" s="11">
        <v>44650</v>
      </c>
      <c r="E21" s="11"/>
      <c r="F21" s="11"/>
      <c r="G21" s="1">
        <f t="shared" si="0"/>
        <v>33</v>
      </c>
      <c r="H21" s="10">
        <f t="shared" si="1"/>
        <v>196350</v>
      </c>
    </row>
    <row r="22" spans="1:8" x14ac:dyDescent="0.25">
      <c r="A22" s="17" t="s">
        <v>38</v>
      </c>
      <c r="B22" s="10">
        <v>29.67</v>
      </c>
      <c r="C22" s="11">
        <v>44658</v>
      </c>
      <c r="D22" s="11">
        <v>44650</v>
      </c>
      <c r="E22" s="11"/>
      <c r="F22" s="11"/>
      <c r="G22" s="1">
        <f t="shared" si="0"/>
        <v>-8</v>
      </c>
      <c r="H22" s="10">
        <f t="shared" si="1"/>
        <v>-237.36</v>
      </c>
    </row>
    <row r="23" spans="1:8" x14ac:dyDescent="0.25">
      <c r="A23" s="17" t="s">
        <v>39</v>
      </c>
      <c r="B23" s="10">
        <v>274.58</v>
      </c>
      <c r="C23" s="11">
        <v>44653</v>
      </c>
      <c r="D23" s="11">
        <v>44650</v>
      </c>
      <c r="E23" s="11"/>
      <c r="F23" s="11"/>
      <c r="G23" s="1">
        <f t="shared" si="0"/>
        <v>-3</v>
      </c>
      <c r="H23" s="10">
        <f t="shared" si="1"/>
        <v>-823.74</v>
      </c>
    </row>
    <row r="24" spans="1:8" x14ac:dyDescent="0.25">
      <c r="A24" s="17" t="s">
        <v>40</v>
      </c>
      <c r="B24" s="10">
        <v>150</v>
      </c>
      <c r="C24" s="11">
        <v>44653</v>
      </c>
      <c r="D24" s="11">
        <v>44650</v>
      </c>
      <c r="E24" s="11"/>
      <c r="F24" s="11"/>
      <c r="G24" s="1">
        <f t="shared" si="0"/>
        <v>-3</v>
      </c>
      <c r="H24" s="10">
        <f t="shared" si="1"/>
        <v>-450</v>
      </c>
    </row>
    <row r="25" spans="1:8" x14ac:dyDescent="0.25">
      <c r="A25" s="17" t="s">
        <v>41</v>
      </c>
      <c r="B25" s="10">
        <v>559.1</v>
      </c>
      <c r="C25" s="11">
        <v>44674</v>
      </c>
      <c r="D25" s="11">
        <v>44650</v>
      </c>
      <c r="E25" s="11"/>
      <c r="F25" s="11"/>
      <c r="G25" s="1">
        <f t="shared" si="0"/>
        <v>-24</v>
      </c>
      <c r="H25" s="10">
        <f t="shared" si="1"/>
        <v>-13418.400000000001</v>
      </c>
    </row>
    <row r="26" spans="1:8" x14ac:dyDescent="0.25">
      <c r="A26" s="17" t="s">
        <v>42</v>
      </c>
      <c r="B26" s="10">
        <v>3343.2</v>
      </c>
      <c r="C26" s="11">
        <v>44664</v>
      </c>
      <c r="D26" s="11">
        <v>44650</v>
      </c>
      <c r="E26" s="11"/>
      <c r="F26" s="11"/>
      <c r="G26" s="1">
        <f t="shared" si="0"/>
        <v>-14</v>
      </c>
      <c r="H26" s="10">
        <f t="shared" si="1"/>
        <v>-46804.799999999996</v>
      </c>
    </row>
    <row r="27" spans="1:8" x14ac:dyDescent="0.25">
      <c r="A27" s="17" t="s">
        <v>43</v>
      </c>
      <c r="B27" s="10">
        <v>4890</v>
      </c>
      <c r="C27" s="11">
        <v>44664</v>
      </c>
      <c r="D27" s="11">
        <v>44650</v>
      </c>
      <c r="E27" s="11"/>
      <c r="F27" s="11"/>
      <c r="G27" s="1">
        <f t="shared" si="0"/>
        <v>-14</v>
      </c>
      <c r="H27" s="10">
        <f t="shared" si="1"/>
        <v>-68460</v>
      </c>
    </row>
    <row r="28" spans="1:8" x14ac:dyDescent="0.25">
      <c r="A28" s="17" t="s">
        <v>44</v>
      </c>
      <c r="B28" s="10">
        <v>5666.53</v>
      </c>
      <c r="C28" s="11">
        <v>44664</v>
      </c>
      <c r="D28" s="11">
        <v>44650</v>
      </c>
      <c r="E28" s="11"/>
      <c r="F28" s="11"/>
      <c r="G28" s="1">
        <f t="shared" si="0"/>
        <v>-14</v>
      </c>
      <c r="H28" s="10">
        <f t="shared" si="1"/>
        <v>-79331.42</v>
      </c>
    </row>
    <row r="29" spans="1:8" x14ac:dyDescent="0.25">
      <c r="A29" s="17" t="s">
        <v>45</v>
      </c>
      <c r="B29" s="10">
        <v>550</v>
      </c>
      <c r="C29" s="11">
        <v>44678</v>
      </c>
      <c r="D29" s="11">
        <v>44650</v>
      </c>
      <c r="E29" s="11"/>
      <c r="F29" s="11"/>
      <c r="G29" s="1">
        <f t="shared" si="0"/>
        <v>-28</v>
      </c>
      <c r="H29" s="10">
        <f t="shared" si="1"/>
        <v>-15400</v>
      </c>
    </row>
    <row r="30" spans="1:8" x14ac:dyDescent="0.25">
      <c r="A30" s="17" t="s">
        <v>46</v>
      </c>
      <c r="B30" s="10">
        <v>250</v>
      </c>
      <c r="C30" s="11">
        <v>44678</v>
      </c>
      <c r="D30" s="11">
        <v>44650</v>
      </c>
      <c r="E30" s="11"/>
      <c r="F30" s="11"/>
      <c r="G30" s="1">
        <f t="shared" si="0"/>
        <v>-28</v>
      </c>
      <c r="H30" s="10">
        <f t="shared" si="1"/>
        <v>-7000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41271.85</v>
      </c>
      <c r="C1">
        <f>COUNTA(A4:A353)</f>
        <v>26</v>
      </c>
      <c r="G1" s="14">
        <f>IF(B1&lt;&gt;0,H1/B1,0)</f>
        <v>-14.613032854112426</v>
      </c>
      <c r="H1" s="13">
        <f>SUM(H4:H353)</f>
        <v>-603106.89999999991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47</v>
      </c>
      <c r="B4" s="10">
        <v>37.44</v>
      </c>
      <c r="C4" s="11">
        <v>44701</v>
      </c>
      <c r="D4" s="11">
        <v>44678</v>
      </c>
      <c r="E4" s="11"/>
      <c r="F4" s="11"/>
      <c r="G4" s="1">
        <f>D4-C4-(F4-E4)</f>
        <v>-23</v>
      </c>
      <c r="H4" s="10">
        <f>B4*G4</f>
        <v>-861.11999999999989</v>
      </c>
    </row>
    <row r="5" spans="1:8" x14ac:dyDescent="0.25">
      <c r="A5" s="17" t="s">
        <v>48</v>
      </c>
      <c r="B5" s="10">
        <v>79</v>
      </c>
      <c r="C5" s="11">
        <v>44695</v>
      </c>
      <c r="D5" s="11">
        <v>44678</v>
      </c>
      <c r="E5" s="11"/>
      <c r="F5" s="11"/>
      <c r="G5" s="1">
        <f t="shared" ref="G5:G68" si="0">D5-C5-(F5-E5)</f>
        <v>-17</v>
      </c>
      <c r="H5" s="10">
        <f t="shared" ref="H5:H68" si="1">B5*G5</f>
        <v>-1343</v>
      </c>
    </row>
    <row r="6" spans="1:8" x14ac:dyDescent="0.25">
      <c r="A6" s="17" t="s">
        <v>49</v>
      </c>
      <c r="B6" s="10">
        <v>907.03</v>
      </c>
      <c r="C6" s="11">
        <v>44688</v>
      </c>
      <c r="D6" s="11">
        <v>44678</v>
      </c>
      <c r="E6" s="11"/>
      <c r="F6" s="11"/>
      <c r="G6" s="1">
        <f t="shared" si="0"/>
        <v>-10</v>
      </c>
      <c r="H6" s="10">
        <f t="shared" si="1"/>
        <v>-9070.2999999999993</v>
      </c>
    </row>
    <row r="7" spans="1:8" x14ac:dyDescent="0.25">
      <c r="A7" s="17" t="s">
        <v>50</v>
      </c>
      <c r="B7" s="10">
        <v>6567</v>
      </c>
      <c r="C7" s="11">
        <v>44701</v>
      </c>
      <c r="D7" s="11">
        <v>44678</v>
      </c>
      <c r="E7" s="11"/>
      <c r="F7" s="11"/>
      <c r="G7" s="1">
        <f t="shared" si="0"/>
        <v>-23</v>
      </c>
      <c r="H7" s="10">
        <f t="shared" si="1"/>
        <v>-151041</v>
      </c>
    </row>
    <row r="8" spans="1:8" x14ac:dyDescent="0.25">
      <c r="A8" s="17" t="s">
        <v>51</v>
      </c>
      <c r="B8" s="10">
        <v>3814.83</v>
      </c>
      <c r="C8" s="11">
        <v>44695</v>
      </c>
      <c r="D8" s="11">
        <v>44678</v>
      </c>
      <c r="E8" s="11"/>
      <c r="F8" s="11"/>
      <c r="G8" s="1">
        <f t="shared" si="0"/>
        <v>-17</v>
      </c>
      <c r="H8" s="10">
        <f t="shared" si="1"/>
        <v>-64852.11</v>
      </c>
    </row>
    <row r="9" spans="1:8" x14ac:dyDescent="0.25">
      <c r="A9" s="17" t="s">
        <v>52</v>
      </c>
      <c r="B9" s="10">
        <v>395.45</v>
      </c>
      <c r="C9" s="11">
        <v>44707</v>
      </c>
      <c r="D9" s="11">
        <v>44678</v>
      </c>
      <c r="E9" s="11"/>
      <c r="F9" s="11"/>
      <c r="G9" s="1">
        <f t="shared" si="0"/>
        <v>-29</v>
      </c>
      <c r="H9" s="10">
        <f t="shared" si="1"/>
        <v>-11468.05</v>
      </c>
    </row>
    <row r="10" spans="1:8" x14ac:dyDescent="0.25">
      <c r="A10" s="17" t="s">
        <v>53</v>
      </c>
      <c r="B10" s="10">
        <v>5450</v>
      </c>
      <c r="C10" s="11">
        <v>44707</v>
      </c>
      <c r="D10" s="11">
        <v>44678</v>
      </c>
      <c r="E10" s="11"/>
      <c r="F10" s="11"/>
      <c r="G10" s="1">
        <f t="shared" si="0"/>
        <v>-29</v>
      </c>
      <c r="H10" s="10">
        <f t="shared" si="1"/>
        <v>-158050</v>
      </c>
    </row>
    <row r="11" spans="1:8" x14ac:dyDescent="0.25">
      <c r="A11" s="17" t="s">
        <v>54</v>
      </c>
      <c r="B11" s="10">
        <v>585.25</v>
      </c>
      <c r="C11" s="11">
        <v>44701</v>
      </c>
      <c r="D11" s="11">
        <v>44678</v>
      </c>
      <c r="E11" s="11"/>
      <c r="F11" s="11"/>
      <c r="G11" s="1">
        <f t="shared" si="0"/>
        <v>-23</v>
      </c>
      <c r="H11" s="10">
        <f t="shared" si="1"/>
        <v>-13460.75</v>
      </c>
    </row>
    <row r="12" spans="1:8" x14ac:dyDescent="0.25">
      <c r="A12" s="17" t="s">
        <v>55</v>
      </c>
      <c r="B12" s="10">
        <v>59</v>
      </c>
      <c r="C12" s="11">
        <v>44707</v>
      </c>
      <c r="D12" s="11">
        <v>44678</v>
      </c>
      <c r="E12" s="11"/>
      <c r="F12" s="11"/>
      <c r="G12" s="1">
        <f t="shared" si="0"/>
        <v>-29</v>
      </c>
      <c r="H12" s="10">
        <f t="shared" si="1"/>
        <v>-1711</v>
      </c>
    </row>
    <row r="13" spans="1:8" x14ac:dyDescent="0.25">
      <c r="A13" s="17" t="s">
        <v>56</v>
      </c>
      <c r="B13" s="10">
        <v>354</v>
      </c>
      <c r="C13" s="11">
        <v>44707</v>
      </c>
      <c r="D13" s="11">
        <v>44678</v>
      </c>
      <c r="E13" s="11"/>
      <c r="F13" s="11"/>
      <c r="G13" s="1">
        <f t="shared" si="0"/>
        <v>-29</v>
      </c>
      <c r="H13" s="10">
        <f t="shared" si="1"/>
        <v>-10266</v>
      </c>
    </row>
    <row r="14" spans="1:8" x14ac:dyDescent="0.25">
      <c r="A14" s="17" t="s">
        <v>57</v>
      </c>
      <c r="B14" s="10">
        <v>901.36</v>
      </c>
      <c r="C14" s="11">
        <v>44351</v>
      </c>
      <c r="D14" s="11">
        <v>44732</v>
      </c>
      <c r="E14" s="11"/>
      <c r="F14" s="11"/>
      <c r="G14" s="1">
        <f t="shared" si="0"/>
        <v>381</v>
      </c>
      <c r="H14" s="10">
        <f t="shared" si="1"/>
        <v>343418.16000000003</v>
      </c>
    </row>
    <row r="15" spans="1:8" x14ac:dyDescent="0.25">
      <c r="A15" s="17" t="s">
        <v>58</v>
      </c>
      <c r="B15" s="10">
        <v>32.659999999999997</v>
      </c>
      <c r="C15" s="11">
        <v>44715</v>
      </c>
      <c r="D15" s="11">
        <v>44732</v>
      </c>
      <c r="E15" s="11"/>
      <c r="F15" s="11"/>
      <c r="G15" s="1">
        <f t="shared" si="0"/>
        <v>17</v>
      </c>
      <c r="H15" s="10">
        <f t="shared" si="1"/>
        <v>555.21999999999991</v>
      </c>
    </row>
    <row r="16" spans="1:8" x14ac:dyDescent="0.25">
      <c r="A16" s="17" t="s">
        <v>59</v>
      </c>
      <c r="B16" s="10">
        <v>297.5</v>
      </c>
      <c r="C16" s="11">
        <v>44709</v>
      </c>
      <c r="D16" s="11">
        <v>44736</v>
      </c>
      <c r="E16" s="11"/>
      <c r="F16" s="11"/>
      <c r="G16" s="1">
        <f t="shared" si="0"/>
        <v>27</v>
      </c>
      <c r="H16" s="10">
        <f t="shared" si="1"/>
        <v>8032.5</v>
      </c>
    </row>
    <row r="17" spans="1:8" x14ac:dyDescent="0.25">
      <c r="A17" s="17" t="s">
        <v>60</v>
      </c>
      <c r="B17" s="10">
        <v>370</v>
      </c>
      <c r="C17" s="11">
        <v>44749</v>
      </c>
      <c r="D17" s="11">
        <v>44732</v>
      </c>
      <c r="E17" s="11"/>
      <c r="F17" s="11"/>
      <c r="G17" s="1">
        <f t="shared" si="0"/>
        <v>-17</v>
      </c>
      <c r="H17" s="10">
        <f t="shared" si="1"/>
        <v>-6290</v>
      </c>
    </row>
    <row r="18" spans="1:8" x14ac:dyDescent="0.25">
      <c r="A18" s="17" t="s">
        <v>61</v>
      </c>
      <c r="B18" s="10">
        <v>342.85</v>
      </c>
      <c r="C18" s="11">
        <v>44749</v>
      </c>
      <c r="D18" s="11">
        <v>44732</v>
      </c>
      <c r="E18" s="11"/>
      <c r="F18" s="11"/>
      <c r="G18" s="1">
        <f t="shared" si="0"/>
        <v>-17</v>
      </c>
      <c r="H18" s="10">
        <f t="shared" si="1"/>
        <v>-5828.4500000000007</v>
      </c>
    </row>
    <row r="19" spans="1:8" x14ac:dyDescent="0.25">
      <c r="A19" s="17" t="s">
        <v>62</v>
      </c>
      <c r="B19" s="10">
        <v>1590.9</v>
      </c>
      <c r="C19" s="11">
        <v>44749</v>
      </c>
      <c r="D19" s="11">
        <v>44732</v>
      </c>
      <c r="E19" s="11"/>
      <c r="F19" s="11"/>
      <c r="G19" s="1">
        <f t="shared" si="0"/>
        <v>-17</v>
      </c>
      <c r="H19" s="10">
        <f t="shared" si="1"/>
        <v>-27045.300000000003</v>
      </c>
    </row>
    <row r="20" spans="1:8" x14ac:dyDescent="0.25">
      <c r="A20" s="17" t="s">
        <v>63</v>
      </c>
      <c r="B20" s="10">
        <v>14.84</v>
      </c>
      <c r="C20" s="11">
        <v>44749</v>
      </c>
      <c r="D20" s="11">
        <v>44732</v>
      </c>
      <c r="E20" s="11"/>
      <c r="F20" s="11"/>
      <c r="G20" s="1">
        <f t="shared" si="0"/>
        <v>-17</v>
      </c>
      <c r="H20" s="10">
        <f t="shared" si="1"/>
        <v>-252.28</v>
      </c>
    </row>
    <row r="21" spans="1:8" x14ac:dyDescent="0.25">
      <c r="A21" s="17" t="s">
        <v>64</v>
      </c>
      <c r="B21" s="10">
        <v>1032.5</v>
      </c>
      <c r="C21" s="11">
        <v>44749</v>
      </c>
      <c r="D21" s="11">
        <v>44732</v>
      </c>
      <c r="E21" s="11"/>
      <c r="F21" s="11"/>
      <c r="G21" s="1">
        <f t="shared" si="0"/>
        <v>-17</v>
      </c>
      <c r="H21" s="10">
        <f t="shared" si="1"/>
        <v>-17552.5</v>
      </c>
    </row>
    <row r="22" spans="1:8" x14ac:dyDescent="0.25">
      <c r="A22" s="17" t="s">
        <v>65</v>
      </c>
      <c r="B22" s="10">
        <v>514.29</v>
      </c>
      <c r="C22" s="11">
        <v>44755</v>
      </c>
      <c r="D22" s="11">
        <v>44732</v>
      </c>
      <c r="E22" s="11"/>
      <c r="F22" s="11"/>
      <c r="G22" s="1">
        <f t="shared" si="0"/>
        <v>-23</v>
      </c>
      <c r="H22" s="10">
        <f t="shared" si="1"/>
        <v>-11828.669999999998</v>
      </c>
    </row>
    <row r="23" spans="1:8" x14ac:dyDescent="0.25">
      <c r="A23" s="17" t="s">
        <v>66</v>
      </c>
      <c r="B23" s="10">
        <v>3717.32</v>
      </c>
      <c r="C23" s="11">
        <v>44756</v>
      </c>
      <c r="D23" s="11">
        <v>44732</v>
      </c>
      <c r="E23" s="11"/>
      <c r="F23" s="11"/>
      <c r="G23" s="1">
        <f t="shared" si="0"/>
        <v>-24</v>
      </c>
      <c r="H23" s="10">
        <f t="shared" si="1"/>
        <v>-89215.680000000008</v>
      </c>
    </row>
    <row r="24" spans="1:8" x14ac:dyDescent="0.25">
      <c r="A24" s="17" t="s">
        <v>67</v>
      </c>
      <c r="B24" s="10">
        <v>6178.95</v>
      </c>
      <c r="C24" s="11">
        <v>44759</v>
      </c>
      <c r="D24" s="11">
        <v>44736</v>
      </c>
      <c r="E24" s="11"/>
      <c r="F24" s="11"/>
      <c r="G24" s="1">
        <f t="shared" si="0"/>
        <v>-23</v>
      </c>
      <c r="H24" s="10">
        <f t="shared" si="1"/>
        <v>-142115.85</v>
      </c>
    </row>
    <row r="25" spans="1:8" x14ac:dyDescent="0.25">
      <c r="A25" s="17" t="s">
        <v>68</v>
      </c>
      <c r="B25" s="10">
        <v>5760</v>
      </c>
      <c r="C25" s="11">
        <v>44765</v>
      </c>
      <c r="D25" s="11">
        <v>44736</v>
      </c>
      <c r="E25" s="11"/>
      <c r="F25" s="11"/>
      <c r="G25" s="1">
        <f t="shared" si="0"/>
        <v>-29</v>
      </c>
      <c r="H25" s="10">
        <f t="shared" si="1"/>
        <v>-167040</v>
      </c>
    </row>
    <row r="26" spans="1:8" x14ac:dyDescent="0.25">
      <c r="A26" s="17" t="s">
        <v>69</v>
      </c>
      <c r="B26" s="10">
        <v>1100</v>
      </c>
      <c r="C26" s="11">
        <v>44765</v>
      </c>
      <c r="D26" s="11">
        <v>44736</v>
      </c>
      <c r="E26" s="11"/>
      <c r="F26" s="11"/>
      <c r="G26" s="1">
        <f t="shared" si="0"/>
        <v>-29</v>
      </c>
      <c r="H26" s="10">
        <f t="shared" si="1"/>
        <v>-31900</v>
      </c>
    </row>
    <row r="27" spans="1:8" x14ac:dyDescent="0.25">
      <c r="A27" s="17" t="s">
        <v>70</v>
      </c>
      <c r="B27" s="10">
        <v>80</v>
      </c>
      <c r="C27" s="11">
        <v>44765</v>
      </c>
      <c r="D27" s="11">
        <v>44736</v>
      </c>
      <c r="E27" s="11"/>
      <c r="F27" s="11"/>
      <c r="G27" s="1">
        <f t="shared" si="0"/>
        <v>-29</v>
      </c>
      <c r="H27" s="10">
        <f t="shared" si="1"/>
        <v>-2320</v>
      </c>
    </row>
    <row r="28" spans="1:8" x14ac:dyDescent="0.25">
      <c r="A28" s="17" t="s">
        <v>71</v>
      </c>
      <c r="B28" s="10">
        <v>30</v>
      </c>
      <c r="C28" s="11">
        <v>44765</v>
      </c>
      <c r="D28" s="11">
        <v>44736</v>
      </c>
      <c r="E28" s="11"/>
      <c r="F28" s="11"/>
      <c r="G28" s="1">
        <f t="shared" si="0"/>
        <v>-29</v>
      </c>
      <c r="H28" s="10">
        <f t="shared" si="1"/>
        <v>-870</v>
      </c>
    </row>
    <row r="29" spans="1:8" x14ac:dyDescent="0.25">
      <c r="A29" s="17" t="s">
        <v>72</v>
      </c>
      <c r="B29" s="10">
        <v>1059.68</v>
      </c>
      <c r="C29" s="11">
        <v>44765</v>
      </c>
      <c r="D29" s="11">
        <v>44736</v>
      </c>
      <c r="E29" s="11"/>
      <c r="F29" s="11"/>
      <c r="G29" s="1">
        <f t="shared" si="0"/>
        <v>-29</v>
      </c>
      <c r="H29" s="10">
        <f t="shared" si="1"/>
        <v>-30730.720000000001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25595.119999999999</v>
      </c>
      <c r="C1">
        <f>COUNTA(A4:A353)</f>
        <v>19</v>
      </c>
      <c r="G1" s="14">
        <f>IF(B1&lt;&gt;0,H1/B1,0)</f>
        <v>12.562546688587513</v>
      </c>
      <c r="H1" s="13">
        <f>SUM(H4:H353)</f>
        <v>321539.89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73</v>
      </c>
      <c r="B4" s="10">
        <v>114.06</v>
      </c>
      <c r="C4" s="11">
        <v>44783</v>
      </c>
      <c r="D4" s="11">
        <v>44757</v>
      </c>
      <c r="E4" s="11"/>
      <c r="F4" s="11"/>
      <c r="G4" s="1">
        <f>D4-C4-(F4-E4)</f>
        <v>-26</v>
      </c>
      <c r="H4" s="10">
        <f>B4*G4</f>
        <v>-2965.56</v>
      </c>
    </row>
    <row r="5" spans="1:8" x14ac:dyDescent="0.25">
      <c r="A5" s="17" t="s">
        <v>74</v>
      </c>
      <c r="B5" s="10">
        <v>702.47</v>
      </c>
      <c r="C5" s="11">
        <v>44783</v>
      </c>
      <c r="D5" s="11">
        <v>44757</v>
      </c>
      <c r="E5" s="11"/>
      <c r="F5" s="11"/>
      <c r="G5" s="1">
        <f t="shared" ref="G5:G68" si="0">D5-C5-(F5-E5)</f>
        <v>-26</v>
      </c>
      <c r="H5" s="10">
        <f t="shared" ref="H5:H68" si="1">B5*G5</f>
        <v>-18264.22</v>
      </c>
    </row>
    <row r="6" spans="1:8" x14ac:dyDescent="0.25">
      <c r="A6" s="17" t="s">
        <v>75</v>
      </c>
      <c r="B6" s="10">
        <v>223.19</v>
      </c>
      <c r="C6" s="11">
        <v>44771</v>
      </c>
      <c r="D6" s="11">
        <v>44757</v>
      </c>
      <c r="E6" s="11"/>
      <c r="F6" s="11"/>
      <c r="G6" s="1">
        <f t="shared" si="0"/>
        <v>-14</v>
      </c>
      <c r="H6" s="10">
        <f t="shared" si="1"/>
        <v>-3124.66</v>
      </c>
    </row>
    <row r="7" spans="1:8" x14ac:dyDescent="0.25">
      <c r="A7" s="17" t="s">
        <v>76</v>
      </c>
      <c r="B7" s="10">
        <v>777.31</v>
      </c>
      <c r="C7" s="11">
        <v>44787</v>
      </c>
      <c r="D7" s="11">
        <v>44757</v>
      </c>
      <c r="E7" s="11"/>
      <c r="F7" s="11"/>
      <c r="G7" s="1">
        <f t="shared" si="0"/>
        <v>-30</v>
      </c>
      <c r="H7" s="10">
        <f t="shared" si="1"/>
        <v>-23319.3</v>
      </c>
    </row>
    <row r="8" spans="1:8" x14ac:dyDescent="0.25">
      <c r="A8" s="17" t="s">
        <v>77</v>
      </c>
      <c r="B8" s="10">
        <v>247.85</v>
      </c>
      <c r="C8" s="11">
        <v>44786</v>
      </c>
      <c r="D8" s="11">
        <v>44757</v>
      </c>
      <c r="E8" s="11"/>
      <c r="F8" s="11"/>
      <c r="G8" s="1">
        <f t="shared" si="0"/>
        <v>-29</v>
      </c>
      <c r="H8" s="10">
        <f t="shared" si="1"/>
        <v>-7187.65</v>
      </c>
    </row>
    <row r="9" spans="1:8" x14ac:dyDescent="0.25">
      <c r="A9" s="17" t="s">
        <v>78</v>
      </c>
      <c r="B9" s="10">
        <v>2566.66</v>
      </c>
      <c r="C9" s="11">
        <v>44769</v>
      </c>
      <c r="D9" s="11">
        <v>44757</v>
      </c>
      <c r="E9" s="11"/>
      <c r="F9" s="11"/>
      <c r="G9" s="1">
        <f t="shared" si="0"/>
        <v>-12</v>
      </c>
      <c r="H9" s="10">
        <f t="shared" si="1"/>
        <v>-30799.919999999998</v>
      </c>
    </row>
    <row r="10" spans="1:8" x14ac:dyDescent="0.25">
      <c r="A10" s="17" t="s">
        <v>79</v>
      </c>
      <c r="B10" s="10">
        <v>382</v>
      </c>
      <c r="C10" s="11">
        <v>44777</v>
      </c>
      <c r="D10" s="11">
        <v>44757</v>
      </c>
      <c r="E10" s="11"/>
      <c r="F10" s="11"/>
      <c r="G10" s="1">
        <f t="shared" si="0"/>
        <v>-20</v>
      </c>
      <c r="H10" s="10">
        <f t="shared" si="1"/>
        <v>-7640</v>
      </c>
    </row>
    <row r="11" spans="1:8" x14ac:dyDescent="0.25">
      <c r="A11" s="17" t="s">
        <v>80</v>
      </c>
      <c r="B11" s="10">
        <v>17.829999999999998</v>
      </c>
      <c r="C11" s="11">
        <v>44787</v>
      </c>
      <c r="D11" s="11">
        <v>44757</v>
      </c>
      <c r="E11" s="11"/>
      <c r="F11" s="11"/>
      <c r="G11" s="1">
        <f t="shared" si="0"/>
        <v>-30</v>
      </c>
      <c r="H11" s="10">
        <f t="shared" si="1"/>
        <v>-534.9</v>
      </c>
    </row>
    <row r="12" spans="1:8" x14ac:dyDescent="0.25">
      <c r="A12" s="17" t="s">
        <v>81</v>
      </c>
      <c r="B12" s="10">
        <v>6328.2</v>
      </c>
      <c r="C12" s="11">
        <v>44787</v>
      </c>
      <c r="D12" s="11">
        <v>44757</v>
      </c>
      <c r="E12" s="11"/>
      <c r="F12" s="11"/>
      <c r="G12" s="1">
        <f t="shared" si="0"/>
        <v>-30</v>
      </c>
      <c r="H12" s="10">
        <f t="shared" si="1"/>
        <v>-189846</v>
      </c>
    </row>
    <row r="13" spans="1:8" x14ac:dyDescent="0.25">
      <c r="A13" s="17" t="s">
        <v>82</v>
      </c>
      <c r="B13" s="10">
        <v>31.8</v>
      </c>
      <c r="C13" s="11">
        <v>44787</v>
      </c>
      <c r="D13" s="11">
        <v>44757</v>
      </c>
      <c r="E13" s="11"/>
      <c r="F13" s="11"/>
      <c r="G13" s="1">
        <f t="shared" si="0"/>
        <v>-30</v>
      </c>
      <c r="H13" s="10">
        <f t="shared" si="1"/>
        <v>-954</v>
      </c>
    </row>
    <row r="14" spans="1:8" x14ac:dyDescent="0.25">
      <c r="A14" s="17" t="s">
        <v>83</v>
      </c>
      <c r="B14" s="10">
        <v>41.57</v>
      </c>
      <c r="C14" s="11">
        <v>44800</v>
      </c>
      <c r="D14" s="11">
        <v>44770</v>
      </c>
      <c r="E14" s="11"/>
      <c r="F14" s="11"/>
      <c r="G14" s="1">
        <f t="shared" si="0"/>
        <v>-30</v>
      </c>
      <c r="H14" s="10">
        <f t="shared" si="1"/>
        <v>-1247.0999999999999</v>
      </c>
    </row>
    <row r="15" spans="1:8" x14ac:dyDescent="0.25">
      <c r="A15" s="17" t="s">
        <v>84</v>
      </c>
      <c r="B15" s="10">
        <v>196</v>
      </c>
      <c r="C15" s="11">
        <v>44790</v>
      </c>
      <c r="D15" s="11">
        <v>44770</v>
      </c>
      <c r="E15" s="11"/>
      <c r="F15" s="11"/>
      <c r="G15" s="1">
        <f t="shared" si="0"/>
        <v>-20</v>
      </c>
      <c r="H15" s="10">
        <f t="shared" si="1"/>
        <v>-3920</v>
      </c>
    </row>
    <row r="16" spans="1:8" x14ac:dyDescent="0.25">
      <c r="A16" s="17" t="s">
        <v>85</v>
      </c>
      <c r="B16" s="10">
        <v>282.8</v>
      </c>
      <c r="C16" s="11">
        <v>44790</v>
      </c>
      <c r="D16" s="11">
        <v>44770</v>
      </c>
      <c r="E16" s="11"/>
      <c r="F16" s="11"/>
      <c r="G16" s="1">
        <f t="shared" si="0"/>
        <v>-20</v>
      </c>
      <c r="H16" s="10">
        <f t="shared" si="1"/>
        <v>-5656</v>
      </c>
    </row>
    <row r="17" spans="1:8" x14ac:dyDescent="0.25">
      <c r="A17" s="17" t="s">
        <v>86</v>
      </c>
      <c r="B17" s="10">
        <v>38.4</v>
      </c>
      <c r="C17" s="11">
        <v>44800</v>
      </c>
      <c r="D17" s="11">
        <v>44770</v>
      </c>
      <c r="E17" s="11"/>
      <c r="F17" s="11"/>
      <c r="G17" s="1">
        <f t="shared" si="0"/>
        <v>-30</v>
      </c>
      <c r="H17" s="10">
        <f t="shared" si="1"/>
        <v>-1152</v>
      </c>
    </row>
    <row r="18" spans="1:8" x14ac:dyDescent="0.25">
      <c r="A18" s="17" t="s">
        <v>87</v>
      </c>
      <c r="B18" s="10">
        <v>3433.82</v>
      </c>
      <c r="C18" s="11">
        <v>44800</v>
      </c>
      <c r="D18" s="11">
        <v>44770</v>
      </c>
      <c r="E18" s="11"/>
      <c r="F18" s="11"/>
      <c r="G18" s="1">
        <f t="shared" si="0"/>
        <v>-30</v>
      </c>
      <c r="H18" s="10">
        <f t="shared" si="1"/>
        <v>-103014.6</v>
      </c>
    </row>
    <row r="19" spans="1:8" x14ac:dyDescent="0.25">
      <c r="A19" s="17" t="s">
        <v>88</v>
      </c>
      <c r="B19" s="10">
        <v>3180.3</v>
      </c>
      <c r="C19" s="11">
        <v>44800</v>
      </c>
      <c r="D19" s="11">
        <v>44770</v>
      </c>
      <c r="E19" s="11"/>
      <c r="F19" s="11"/>
      <c r="G19" s="1">
        <f t="shared" si="0"/>
        <v>-30</v>
      </c>
      <c r="H19" s="10">
        <f t="shared" si="1"/>
        <v>-95409</v>
      </c>
    </row>
    <row r="20" spans="1:8" x14ac:dyDescent="0.25">
      <c r="A20" s="17" t="s">
        <v>89</v>
      </c>
      <c r="B20" s="10">
        <v>550</v>
      </c>
      <c r="C20" s="11">
        <v>44857</v>
      </c>
      <c r="D20" s="11">
        <v>44827</v>
      </c>
      <c r="E20" s="11"/>
      <c r="F20" s="11"/>
      <c r="G20" s="1">
        <f t="shared" si="0"/>
        <v>-30</v>
      </c>
      <c r="H20" s="10">
        <f t="shared" si="1"/>
        <v>-16500</v>
      </c>
    </row>
    <row r="21" spans="1:8" x14ac:dyDescent="0.25">
      <c r="A21" s="17" t="s">
        <v>90</v>
      </c>
      <c r="B21" s="10">
        <v>4892.8599999999997</v>
      </c>
      <c r="C21" s="11">
        <v>44647</v>
      </c>
      <c r="D21" s="11">
        <v>44827</v>
      </c>
      <c r="E21" s="11"/>
      <c r="F21" s="11"/>
      <c r="G21" s="1">
        <f t="shared" si="0"/>
        <v>180</v>
      </c>
      <c r="H21" s="10">
        <f t="shared" si="1"/>
        <v>880714.79999999993</v>
      </c>
    </row>
    <row r="22" spans="1:8" x14ac:dyDescent="0.25">
      <c r="A22" s="17" t="s">
        <v>91</v>
      </c>
      <c r="B22" s="10">
        <v>1588</v>
      </c>
      <c r="C22" s="11">
        <v>44857</v>
      </c>
      <c r="D22" s="11">
        <v>44827</v>
      </c>
      <c r="E22" s="11"/>
      <c r="F22" s="11"/>
      <c r="G22" s="1">
        <f t="shared" si="0"/>
        <v>-30</v>
      </c>
      <c r="H22" s="10">
        <f t="shared" si="1"/>
        <v>-47640</v>
      </c>
    </row>
    <row r="23" spans="1:8" x14ac:dyDescent="0.25">
      <c r="A23" s="17"/>
      <c r="B23" s="10"/>
      <c r="C23" s="11"/>
      <c r="D23" s="11"/>
      <c r="E23" s="11"/>
      <c r="F23" s="11"/>
      <c r="G23" s="1">
        <f t="shared" si="0"/>
        <v>0</v>
      </c>
      <c r="H23" s="10">
        <f t="shared" si="1"/>
        <v>0</v>
      </c>
    </row>
    <row r="24" spans="1:8" x14ac:dyDescent="0.25">
      <c r="A24" s="17"/>
      <c r="B24" s="10"/>
      <c r="C24" s="11"/>
      <c r="D24" s="11"/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Trimestre 1</vt:lpstr>
      <vt:lpstr>Trimestre 2</vt:lpstr>
      <vt:lpstr>Trimestre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2022-10-28T15:32:01Z</dcterms:modified>
</cp:coreProperties>
</file>