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 defaultThemeVersion="124226"/>
  <xr:revisionPtr revIDLastSave="0" documentId="8_{D32AC72F-2424-487D-AC9B-86E5686126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H13" i="4"/>
  <c r="G13" i="4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H20" i="3"/>
  <c r="G20" i="3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17" i="2"/>
  <c r="C13" i="1" l="1"/>
  <c r="H1" i="2"/>
  <c r="C15" i="1"/>
  <c r="C14" i="1"/>
  <c r="H1" i="4"/>
  <c r="G1" i="4" s="1"/>
  <c r="D15" i="1" s="1"/>
  <c r="C16" i="1"/>
  <c r="H1" i="5"/>
  <c r="G1" i="5" s="1"/>
  <c r="D16" i="1" s="1"/>
  <c r="H1" i="3"/>
  <c r="G1" i="3" s="1"/>
  <c r="D14" i="1" s="1"/>
  <c r="A9" i="1"/>
  <c r="C9" i="1" l="1"/>
  <c r="E9" i="1" s="1"/>
  <c r="G1" i="2"/>
  <c r="D13" i="1" s="1"/>
</calcChain>
</file>

<file path=xl/sharedStrings.xml><?xml version="1.0" encoding="utf-8"?>
<sst xmlns="http://schemas.openxmlformats.org/spreadsheetml/2006/main" count="162" uniqueCount="135">
  <si>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</si>
  <si>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</si>
  <si>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</si>
  <si>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</si>
  <si>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</si>
  <si>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</si>
  <si>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</si>
  <si>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</si>
  <si>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</si>
  <si>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</si>
  <si>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</si>
  <si>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</si>
  <si>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</si>
  <si>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</si>
  <si>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</si>
  <si>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</si>
  <si>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</si>
  <si>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</si>
  <si>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</si>
  <si>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</si>
  <si>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PASQUALE SOTTOCORNO</t>
  </si>
  <si>
    <t>20138 MILANO (MI) VIA MEDICI DEL VASCELLO,42 C.F. 97504710159 C.M. MIIC8DR008</t>
  </si>
  <si>
    <t>1/E del 03/01/2022</t>
  </si>
  <si>
    <t>333/2021 del 21/12/2021</t>
  </si>
  <si>
    <t>691/2021 del 24/12/2021</t>
  </si>
  <si>
    <t>FATTPA 4_22 del 14/01/2022</t>
  </si>
  <si>
    <t>3/02 del 12/01/2022</t>
  </si>
  <si>
    <t>36/2022 del 21/01/2022</t>
  </si>
  <si>
    <t>FPA 5/22 del 10/01/2022</t>
  </si>
  <si>
    <t>EFAT/2022/0115 del 19/01/2022</t>
  </si>
  <si>
    <t>37/2022 del 21/01/2022</t>
  </si>
  <si>
    <t>220424/E del 24/01/2022</t>
  </si>
  <si>
    <t>52 del 24/01/2022</t>
  </si>
  <si>
    <t>231 del 17/02/2022</t>
  </si>
  <si>
    <t>FATTPA 31_22 del 16/02/2022</t>
  </si>
  <si>
    <t>39 del 14/02/2022</t>
  </si>
  <si>
    <t>31/02 del 14/02/2022</t>
  </si>
  <si>
    <t>21Shop del 18/02/2022</t>
  </si>
  <si>
    <t>44/2022 del 24/02/2022</t>
  </si>
  <si>
    <t>1022059019 del 02/03/2022</t>
  </si>
  <si>
    <t>2113598 del 28/02/2022</t>
  </si>
  <si>
    <t>657/00 del 28/02/2022</t>
  </si>
  <si>
    <t>60/E del 22/03/2022</t>
  </si>
  <si>
    <t>348 del 11/03/2022</t>
  </si>
  <si>
    <t>FATTPA 38_22 del 11/03/2022</t>
  </si>
  <si>
    <t>52/02 del 07/03/2022</t>
  </si>
  <si>
    <t>121 del 11/03/2022</t>
  </si>
  <si>
    <t>122 del 11/03/2022</t>
  </si>
  <si>
    <t>1022099853 del 12/04/2022</t>
  </si>
  <si>
    <t>205/A del 05/04/2022</t>
  </si>
  <si>
    <t>P-74 del 18/03/2022</t>
  </si>
  <si>
    <t>87/02 del 12/04/2022</t>
  </si>
  <si>
    <t>445 del 12/04/2022</t>
  </si>
  <si>
    <t>77/E del 04/04/2022</t>
  </si>
  <si>
    <t>FATTPA 64_22 del 20/04/2022</t>
  </si>
  <si>
    <t>01/000042 del 13/04/2022</t>
  </si>
  <si>
    <t>84PA del 11/04/2022</t>
  </si>
  <si>
    <t>83PA del 11/04/2022</t>
  </si>
  <si>
    <t>8/E-2022 del 13/05/2022</t>
  </si>
  <si>
    <t>553 del 13/05/2022</t>
  </si>
  <si>
    <t>FATTPA 73_22 del 13/05/2022</t>
  </si>
  <si>
    <t>106/02 del 09/05/2022</t>
  </si>
  <si>
    <t>P-222 del 28/04/2022</t>
  </si>
  <si>
    <t>1022127454 del 03/05/2022</t>
  </si>
  <si>
    <t>1 del 26/04/2022</t>
  </si>
  <si>
    <t>33 del 19/05/2022</t>
  </si>
  <si>
    <t>250.FE del 20/05/2022</t>
  </si>
  <si>
    <t>E/56 del 24/05/2022</t>
  </si>
  <si>
    <t>1022158929 del 30/05/2022</t>
  </si>
  <si>
    <t>192 del 28/05/2022</t>
  </si>
  <si>
    <t>251.FE del 31/05/2022</t>
  </si>
  <si>
    <t>729 del 13/06/2022</t>
  </si>
  <si>
    <t>134/02 del 14/06/2022</t>
  </si>
  <si>
    <t>10/E-2022 del 16/06/2022</t>
  </si>
  <si>
    <t>FATTPA 94_22 del 22/06/2022</t>
  </si>
  <si>
    <t>FATTPA 95_22 del 22/06/2022</t>
  </si>
  <si>
    <t>732/2022 del 15/06/2022</t>
  </si>
  <si>
    <t>731/2022 del 15/06/2022</t>
  </si>
  <si>
    <t>148/02 del 22/06/2022</t>
  </si>
  <si>
    <t>941 del 07/07/2022</t>
  </si>
  <si>
    <t>940 del 07/07/2022</t>
  </si>
  <si>
    <t>163/02 del 28/06/2022</t>
  </si>
  <si>
    <t>0/1678 del 12/07/2022</t>
  </si>
  <si>
    <t>0/1679 del 12/07/2022</t>
  </si>
  <si>
    <t>14/E-2022 del 24/06/2022</t>
  </si>
  <si>
    <t>8836/FVISE del 30/06/2022</t>
  </si>
  <si>
    <t>1022185004 del 05/07/2022</t>
  </si>
  <si>
    <t>1019 del 15/07/2022</t>
  </si>
  <si>
    <t>1020 del 15/07/2022</t>
  </si>
  <si>
    <t>1022205549 del 27/07/2022</t>
  </si>
  <si>
    <t>7771/FVIAC del 29/06/2022</t>
  </si>
  <si>
    <t>8660/FVISE del 28/06/2022</t>
  </si>
  <si>
    <t>2838/00 del 20/07/2022</t>
  </si>
  <si>
    <t>4722/A/2022 del 22/07/2022</t>
  </si>
  <si>
    <t>4723/A/2022 del 22/07/2022</t>
  </si>
  <si>
    <t>557PA del 28/07/2022</t>
  </si>
  <si>
    <t>23 del 10/02/2022</t>
  </si>
  <si>
    <t>2934/00 del 28/07/2022</t>
  </si>
  <si>
    <t>829/2022 del 06/09/2022</t>
  </si>
  <si>
    <t>1022250541 del 26/09/2022</t>
  </si>
  <si>
    <t>P-454 del 29/08/2022</t>
  </si>
  <si>
    <t>204/PA/2022 del 19/09/2022</t>
  </si>
  <si>
    <t>2022V00909 del 06/09/2022</t>
  </si>
  <si>
    <t>2022V00929 del 09/09/2022</t>
  </si>
  <si>
    <t>1035/PA del 11/08/2022</t>
  </si>
  <si>
    <t>V3-25147 del 21/09/2022</t>
  </si>
  <si>
    <t>221428/E del 21/10/2022</t>
  </si>
  <si>
    <t>V3-23051 del 05/09/2022</t>
  </si>
  <si>
    <t>V3-22654 del 01/09/2022</t>
  </si>
  <si>
    <t>V3-23052 del 05/09/2022</t>
  </si>
  <si>
    <t>V3-815 del 22/09/2022</t>
  </si>
  <si>
    <t>1774 /PA del 31/08/2022</t>
  </si>
  <si>
    <t>576/PA del 31/10/2022</t>
  </si>
  <si>
    <t>221529/E del 21/11/2022</t>
  </si>
  <si>
    <t>291/E del 14/11/2022</t>
  </si>
  <si>
    <t>1196 del 22/11/2022</t>
  </si>
  <si>
    <t>V3-29877 del 03/11/2022</t>
  </si>
  <si>
    <t>FATTPA 149_22 del 17/11/2022</t>
  </si>
  <si>
    <t>FATTPA 148_22 del 17/11/2022</t>
  </si>
  <si>
    <t>1122 del 28/10/2022</t>
  </si>
  <si>
    <t>326 del 15/11/2022</t>
  </si>
  <si>
    <t>U1230000025600 del 24/11/2022</t>
  </si>
  <si>
    <t>U1230000025601 del 24/11/2022</t>
  </si>
  <si>
    <t>661/VEFE del 25/11/2022</t>
  </si>
  <si>
    <t>234/02 del 29/11/2022</t>
  </si>
  <si>
    <t>737/R del 02/12/2022</t>
  </si>
  <si>
    <t>131/02 del 15/12/2022</t>
  </si>
  <si>
    <t>P-629 del 12/12/2022</t>
  </si>
  <si>
    <t>1276 del 16/12/2022</t>
  </si>
  <si>
    <t>FATTPA 162_22 del 06/12/2022</t>
  </si>
  <si>
    <t>23/E-2022 del 06/12/2022</t>
  </si>
  <si>
    <t>11</t>
  </si>
  <si>
    <t>5</t>
  </si>
  <si>
    <t>15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</si>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</sst>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2" fontId="0" fillId="0" borderId="0" xfId="0" applyNumberFormat="1"/>
    <xf numFmtId="14" fontId="0" fillId="0" borderId="0" xfId="0" applyNumberForma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B1" sqref="B1"/>
    </sheetView>
  </sheetViews>
  <sheetFormatPr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</cols>
  <sheetData>
    <row r="1" spans="1:9" x14ac:dyDescent="0.25">
      <c r="A1" s="3"/>
    </row>
    <row r="2" spans="1:9" ht="15.95" customHeight="1" x14ac:dyDescent="0.3">
      <c r="B2" s="4" t="s">
        <v>20</v>
      </c>
    </row>
    <row r="3" spans="1:9" ht="12.75" customHeight="1" x14ac:dyDescent="0.25">
      <c r="B3" s="2" t="s">
        <v>21</v>
      </c>
    </row>
    <row r="4" spans="1:9" ht="15.75" thickBot="1" x14ac:dyDescent="0.3"/>
    <row r="5" spans="1:9" ht="18" customHeight="1" thickBot="1" x14ac:dyDescent="0.4">
      <c r="B5" s="7" t="s">
        <v>17</v>
      </c>
      <c r="F5" s="16">
        <v>2022</v>
      </c>
    </row>
    <row r="7" spans="1:9" s="18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112</v>
      </c>
      <c r="B9" s="33"/>
      <c r="C9" s="32">
        <f>SUM(C13:C16)</f>
        <v>224149.70999999996</v>
      </c>
      <c r="D9" s="33"/>
      <c r="E9" s="38">
        <f>('Trimestre 1'!H1+'Trimestre 2'!H1+'Trimestre 3'!H1+'Trimestre 4'!H1)/C9</f>
        <v>-16.377383669155765</v>
      </c>
      <c r="F9" s="39"/>
    </row>
    <row r="10" spans="1:9" ht="20.100000000000001" customHeight="1" thickBot="1" x14ac:dyDescent="0.3">
      <c r="A10" s="19"/>
      <c r="B10" s="19"/>
      <c r="C10" s="20"/>
      <c r="D10" s="19"/>
      <c r="E10" s="21"/>
      <c r="F10" s="28"/>
    </row>
    <row r="11" spans="1:9" s="18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2" t="s">
        <v>3</v>
      </c>
      <c r="B12" s="23" t="s">
        <v>0</v>
      </c>
      <c r="C12" s="24" t="s">
        <v>5</v>
      </c>
      <c r="D12" s="25" t="s">
        <v>12</v>
      </c>
      <c r="E12" s="29" t="s">
        <v>18</v>
      </c>
      <c r="F12" s="30" t="s">
        <v>19</v>
      </c>
    </row>
    <row r="13" spans="1:9" ht="22.5" customHeight="1" x14ac:dyDescent="0.25">
      <c r="A13" s="26" t="s">
        <v>13</v>
      </c>
      <c r="B13" s="15">
        <f>'Trimestre 1'!C1</f>
        <v>27</v>
      </c>
      <c r="C13" s="27">
        <f>'Trimestre 1'!B1</f>
        <v>51589.029999999992</v>
      </c>
      <c r="D13" s="27">
        <f>'Trimestre 1'!G1</f>
        <v>-14.224660165155269</v>
      </c>
      <c r="E13" s="27">
        <v>19625.95</v>
      </c>
      <c r="F13" s="31" t="s">
        <v>131</v>
      </c>
      <c r="G13" s="5"/>
      <c r="H13" s="6"/>
      <c r="I13" s="6"/>
    </row>
    <row r="14" spans="1:9" ht="22.5" customHeight="1" x14ac:dyDescent="0.25">
      <c r="A14" s="26" t="s">
        <v>14</v>
      </c>
      <c r="B14" s="15">
        <f>'Trimestre 2'!C1</f>
        <v>32</v>
      </c>
      <c r="C14" s="27">
        <f>'Trimestre 2'!B1</f>
        <v>54567.569999999992</v>
      </c>
      <c r="D14" s="27">
        <f>'Trimestre 2'!G1</f>
        <v>-11.953923548363981</v>
      </c>
      <c r="E14" s="27">
        <v>86927.02</v>
      </c>
      <c r="F14" s="31" t="s">
        <v>132</v>
      </c>
    </row>
    <row r="15" spans="1:9" ht="22.5" customHeight="1" x14ac:dyDescent="0.25">
      <c r="A15" s="26" t="s">
        <v>15</v>
      </c>
      <c r="B15" s="15">
        <f>'Trimestre 3'!C1</f>
        <v>19</v>
      </c>
      <c r="C15" s="27">
        <f>'Trimestre 3'!B1</f>
        <v>25595.119999999999</v>
      </c>
      <c r="D15" s="27">
        <f>'Trimestre 3'!G1</f>
        <v>12.562546688587513</v>
      </c>
      <c r="E15" s="27">
        <v>105594.99</v>
      </c>
      <c r="F15" s="31" t="s">
        <v>133</v>
      </c>
    </row>
    <row r="16" spans="1:9" ht="21.75" customHeight="1" x14ac:dyDescent="0.25">
      <c r="A16" s="26" t="s">
        <v>16</v>
      </c>
      <c r="B16" s="15">
        <f>'Trimestre 4'!C1</f>
        <v>34</v>
      </c>
      <c r="C16" s="27">
        <f>'Trimestre 4'!B1</f>
        <v>92397.989999999991</v>
      </c>
      <c r="D16" s="27">
        <f>'Trimestre 4'!G1</f>
        <v>-28.208326934384615</v>
      </c>
      <c r="E16" s="27">
        <v>75447.91</v>
      </c>
      <c r="F16" s="31" t="s">
        <v>134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51589.029999999992</v>
      </c>
      <c r="C1">
        <f>COUNTA(A4:A353)</f>
        <v>27</v>
      </c>
      <c r="G1" s="14">
        <f>IF(B1&lt;&gt;0,H1/B1,0)</f>
        <v>-14.224660165155269</v>
      </c>
      <c r="H1" s="13">
        <f>SUM(H4:H353)</f>
        <v>-733836.42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22</v>
      </c>
      <c r="B4" s="10">
        <v>5950</v>
      </c>
      <c r="C4" s="11">
        <v>44617</v>
      </c>
      <c r="D4" s="11">
        <v>44587</v>
      </c>
      <c r="E4" s="11"/>
      <c r="F4" s="11"/>
      <c r="G4" s="1">
        <f>D4-C4-(F4-E4)</f>
        <v>-30</v>
      </c>
      <c r="H4" s="10">
        <f>B4*G4</f>
        <v>-178500</v>
      </c>
    </row>
    <row r="5" spans="1:8" x14ac:dyDescent="0.25">
      <c r="A5" s="17" t="s">
        <v>23</v>
      </c>
      <c r="B5" s="10">
        <v>958.67</v>
      </c>
      <c r="C5" s="11">
        <v>44618</v>
      </c>
      <c r="D5" s="11">
        <v>44595</v>
      </c>
      <c r="E5" s="11"/>
      <c r="F5" s="11"/>
      <c r="G5" s="1">
        <f t="shared" ref="G5:G68" si="0">D5-C5-(F5-E5)</f>
        <v>-23</v>
      </c>
      <c r="H5" s="10">
        <f t="shared" ref="H5:H68" si="1">B5*G5</f>
        <v>-22049.41</v>
      </c>
    </row>
    <row r="6" spans="1:8" x14ac:dyDescent="0.25">
      <c r="A6" s="17" t="s">
        <v>24</v>
      </c>
      <c r="B6" s="10">
        <v>120</v>
      </c>
      <c r="C6" s="11">
        <v>44618</v>
      </c>
      <c r="D6" s="11">
        <v>44595</v>
      </c>
      <c r="E6" s="11"/>
      <c r="F6" s="11"/>
      <c r="G6" s="1">
        <f t="shared" si="0"/>
        <v>-23</v>
      </c>
      <c r="H6" s="10">
        <f t="shared" si="1"/>
        <v>-2760</v>
      </c>
    </row>
    <row r="7" spans="1:8" x14ac:dyDescent="0.25">
      <c r="A7" s="17" t="s">
        <v>25</v>
      </c>
      <c r="B7" s="10">
        <v>2950</v>
      </c>
      <c r="C7" s="11">
        <v>44615</v>
      </c>
      <c r="D7" s="11">
        <v>44603</v>
      </c>
      <c r="E7" s="11"/>
      <c r="F7" s="11"/>
      <c r="G7" s="1">
        <f t="shared" si="0"/>
        <v>-12</v>
      </c>
      <c r="H7" s="10">
        <f t="shared" si="1"/>
        <v>-35400</v>
      </c>
    </row>
    <row r="8" spans="1:8" x14ac:dyDescent="0.25">
      <c r="A8" s="17" t="s">
        <v>26</v>
      </c>
      <c r="B8" s="10">
        <v>2786</v>
      </c>
      <c r="C8" s="11">
        <v>44615</v>
      </c>
      <c r="D8" s="11">
        <v>44603</v>
      </c>
      <c r="E8" s="11"/>
      <c r="F8" s="11"/>
      <c r="G8" s="1">
        <f t="shared" si="0"/>
        <v>-12</v>
      </c>
      <c r="H8" s="10">
        <f t="shared" si="1"/>
        <v>-33432</v>
      </c>
    </row>
    <row r="9" spans="1:8" x14ac:dyDescent="0.25">
      <c r="A9" s="17" t="s">
        <v>27</v>
      </c>
      <c r="B9" s="10">
        <v>1800</v>
      </c>
      <c r="C9" s="11">
        <v>44630</v>
      </c>
      <c r="D9" s="11">
        <v>44603</v>
      </c>
      <c r="E9" s="11"/>
      <c r="F9" s="11"/>
      <c r="G9" s="1">
        <f t="shared" si="0"/>
        <v>-27</v>
      </c>
      <c r="H9" s="10">
        <f t="shared" si="1"/>
        <v>-48600</v>
      </c>
    </row>
    <row r="10" spans="1:8" x14ac:dyDescent="0.25">
      <c r="A10" s="17" t="s">
        <v>28</v>
      </c>
      <c r="B10" s="10">
        <v>1023</v>
      </c>
      <c r="C10" s="11">
        <v>44630</v>
      </c>
      <c r="D10" s="11">
        <v>44603</v>
      </c>
      <c r="E10" s="11"/>
      <c r="F10" s="11"/>
      <c r="G10" s="1">
        <f t="shared" si="0"/>
        <v>-27</v>
      </c>
      <c r="H10" s="10">
        <f t="shared" si="1"/>
        <v>-27621</v>
      </c>
    </row>
    <row r="11" spans="1:8" x14ac:dyDescent="0.25">
      <c r="A11" s="17" t="s">
        <v>29</v>
      </c>
      <c r="B11" s="10">
        <v>220</v>
      </c>
      <c r="C11" s="11">
        <v>44630</v>
      </c>
      <c r="D11" s="11">
        <v>44603</v>
      </c>
      <c r="E11" s="11"/>
      <c r="F11" s="11"/>
      <c r="G11" s="1">
        <f t="shared" si="0"/>
        <v>-27</v>
      </c>
      <c r="H11" s="10">
        <f t="shared" si="1"/>
        <v>-5940</v>
      </c>
    </row>
    <row r="12" spans="1:8" x14ac:dyDescent="0.25">
      <c r="A12" s="17" t="s">
        <v>30</v>
      </c>
      <c r="B12" s="10">
        <v>490</v>
      </c>
      <c r="C12" s="11">
        <v>44630</v>
      </c>
      <c r="D12" s="11">
        <v>44603</v>
      </c>
      <c r="E12" s="11"/>
      <c r="F12" s="11"/>
      <c r="G12" s="1">
        <f t="shared" si="0"/>
        <v>-27</v>
      </c>
      <c r="H12" s="10">
        <f t="shared" si="1"/>
        <v>-13230</v>
      </c>
    </row>
    <row r="13" spans="1:8" x14ac:dyDescent="0.25">
      <c r="A13" s="17" t="s">
        <v>31</v>
      </c>
      <c r="B13" s="10">
        <v>1280</v>
      </c>
      <c r="C13" s="11">
        <v>44630</v>
      </c>
      <c r="D13" s="11">
        <v>44603</v>
      </c>
      <c r="E13" s="11"/>
      <c r="F13" s="11"/>
      <c r="G13" s="1">
        <f t="shared" si="0"/>
        <v>-27</v>
      </c>
      <c r="H13" s="10">
        <f t="shared" si="1"/>
        <v>-34560</v>
      </c>
    </row>
    <row r="14" spans="1:8" x14ac:dyDescent="0.25">
      <c r="A14" s="17" t="s">
        <v>32</v>
      </c>
      <c r="B14" s="10">
        <v>1164.1500000000001</v>
      </c>
      <c r="C14" s="11">
        <v>44630</v>
      </c>
      <c r="D14" s="11">
        <v>44603</v>
      </c>
      <c r="E14" s="11"/>
      <c r="F14" s="11"/>
      <c r="G14" s="1">
        <f t="shared" si="0"/>
        <v>-27</v>
      </c>
      <c r="H14" s="10">
        <f t="shared" si="1"/>
        <v>-31432.050000000003</v>
      </c>
    </row>
    <row r="15" spans="1:8" x14ac:dyDescent="0.25">
      <c r="A15" s="17" t="s">
        <v>33</v>
      </c>
      <c r="B15" s="10">
        <v>1894.48</v>
      </c>
      <c r="C15" s="11">
        <v>44643</v>
      </c>
      <c r="D15" s="11">
        <v>44615</v>
      </c>
      <c r="E15" s="11"/>
      <c r="F15" s="11"/>
      <c r="G15" s="1">
        <f t="shared" si="0"/>
        <v>-28</v>
      </c>
      <c r="H15" s="10">
        <f t="shared" si="1"/>
        <v>-53045.440000000002</v>
      </c>
    </row>
    <row r="16" spans="1:8" x14ac:dyDescent="0.25">
      <c r="A16" s="17" t="s">
        <v>34</v>
      </c>
      <c r="B16" s="10">
        <v>3430</v>
      </c>
      <c r="C16" s="11">
        <v>44639</v>
      </c>
      <c r="D16" s="11">
        <v>44615</v>
      </c>
      <c r="E16" s="11"/>
      <c r="F16" s="11"/>
      <c r="G16" s="1">
        <f t="shared" si="0"/>
        <v>-24</v>
      </c>
      <c r="H16" s="10">
        <f t="shared" si="1"/>
        <v>-82320</v>
      </c>
    </row>
    <row r="17" spans="1:8" x14ac:dyDescent="0.25">
      <c r="A17" s="17" t="s">
        <v>35</v>
      </c>
      <c r="B17" s="10">
        <v>499</v>
      </c>
      <c r="C17" s="11">
        <v>44639</v>
      </c>
      <c r="D17" s="11">
        <v>44615</v>
      </c>
      <c r="E17" s="11"/>
      <c r="F17" s="11"/>
      <c r="G17" s="1">
        <f t="shared" si="0"/>
        <v>-24</v>
      </c>
      <c r="H17" s="10">
        <f t="shared" si="1"/>
        <v>-11976</v>
      </c>
    </row>
    <row r="18" spans="1:8" x14ac:dyDescent="0.25">
      <c r="A18" s="17" t="s">
        <v>36</v>
      </c>
      <c r="B18" s="10">
        <v>4487.45</v>
      </c>
      <c r="C18" s="11">
        <v>44639</v>
      </c>
      <c r="D18" s="11">
        <v>44615</v>
      </c>
      <c r="E18" s="11"/>
      <c r="F18" s="11"/>
      <c r="G18" s="1">
        <f t="shared" si="0"/>
        <v>-24</v>
      </c>
      <c r="H18" s="10">
        <f t="shared" si="1"/>
        <v>-107698.79999999999</v>
      </c>
    </row>
    <row r="19" spans="1:8" x14ac:dyDescent="0.25">
      <c r="A19" s="17" t="s">
        <v>37</v>
      </c>
      <c r="B19" s="10">
        <v>373.2</v>
      </c>
      <c r="C19" s="11">
        <v>44645</v>
      </c>
      <c r="D19" s="11">
        <v>44615</v>
      </c>
      <c r="E19" s="11"/>
      <c r="F19" s="11"/>
      <c r="G19" s="1">
        <f t="shared" si="0"/>
        <v>-30</v>
      </c>
      <c r="H19" s="10">
        <f t="shared" si="1"/>
        <v>-11196</v>
      </c>
    </row>
    <row r="20" spans="1:8" x14ac:dyDescent="0.25">
      <c r="A20" s="17" t="s">
        <v>38</v>
      </c>
      <c r="B20" s="10">
        <v>500</v>
      </c>
      <c r="C20" s="11">
        <v>44647</v>
      </c>
      <c r="D20" s="11">
        <v>44650</v>
      </c>
      <c r="E20" s="11"/>
      <c r="F20" s="11"/>
      <c r="G20" s="1">
        <f t="shared" si="0"/>
        <v>3</v>
      </c>
      <c r="H20" s="10">
        <f t="shared" si="1"/>
        <v>1500</v>
      </c>
    </row>
    <row r="21" spans="1:8" x14ac:dyDescent="0.25">
      <c r="A21" s="17" t="s">
        <v>22</v>
      </c>
      <c r="B21" s="10">
        <v>5950</v>
      </c>
      <c r="C21" s="11">
        <v>44617</v>
      </c>
      <c r="D21" s="11">
        <v>44650</v>
      </c>
      <c r="E21" s="11"/>
      <c r="F21" s="11"/>
      <c r="G21" s="1">
        <f t="shared" si="0"/>
        <v>33</v>
      </c>
      <c r="H21" s="10">
        <f t="shared" si="1"/>
        <v>196350</v>
      </c>
    </row>
    <row r="22" spans="1:8" x14ac:dyDescent="0.25">
      <c r="A22" s="17" t="s">
        <v>39</v>
      </c>
      <c r="B22" s="10">
        <v>29.67</v>
      </c>
      <c r="C22" s="11">
        <v>44658</v>
      </c>
      <c r="D22" s="11">
        <v>44650</v>
      </c>
      <c r="E22" s="11"/>
      <c r="F22" s="11"/>
      <c r="G22" s="1">
        <f t="shared" si="0"/>
        <v>-8</v>
      </c>
      <c r="H22" s="10">
        <f t="shared" si="1"/>
        <v>-237.36</v>
      </c>
    </row>
    <row r="23" spans="1:8" x14ac:dyDescent="0.25">
      <c r="A23" s="17" t="s">
        <v>40</v>
      </c>
      <c r="B23" s="10">
        <v>274.58</v>
      </c>
      <c r="C23" s="11">
        <v>44653</v>
      </c>
      <c r="D23" s="11">
        <v>44650</v>
      </c>
      <c r="E23" s="11"/>
      <c r="F23" s="11"/>
      <c r="G23" s="1">
        <f t="shared" si="0"/>
        <v>-3</v>
      </c>
      <c r="H23" s="10">
        <f t="shared" si="1"/>
        <v>-823.74</v>
      </c>
    </row>
    <row r="24" spans="1:8" x14ac:dyDescent="0.25">
      <c r="A24" s="17" t="s">
        <v>41</v>
      </c>
      <c r="B24" s="10">
        <v>150</v>
      </c>
      <c r="C24" s="11">
        <v>44653</v>
      </c>
      <c r="D24" s="11">
        <v>44650</v>
      </c>
      <c r="E24" s="11"/>
      <c r="F24" s="11"/>
      <c r="G24" s="1">
        <f t="shared" si="0"/>
        <v>-3</v>
      </c>
      <c r="H24" s="10">
        <f t="shared" si="1"/>
        <v>-450</v>
      </c>
    </row>
    <row r="25" spans="1:8" x14ac:dyDescent="0.25">
      <c r="A25" s="17" t="s">
        <v>42</v>
      </c>
      <c r="B25" s="10">
        <v>559.1</v>
      </c>
      <c r="C25" s="11">
        <v>44674</v>
      </c>
      <c r="D25" s="11">
        <v>44650</v>
      </c>
      <c r="E25" s="11"/>
      <c r="F25" s="11"/>
      <c r="G25" s="1">
        <f t="shared" si="0"/>
        <v>-24</v>
      </c>
      <c r="H25" s="10">
        <f t="shared" si="1"/>
        <v>-13418.400000000001</v>
      </c>
    </row>
    <row r="26" spans="1:8" x14ac:dyDescent="0.25">
      <c r="A26" s="17" t="s">
        <v>43</v>
      </c>
      <c r="B26" s="10">
        <v>3343.2</v>
      </c>
      <c r="C26" s="11">
        <v>44664</v>
      </c>
      <c r="D26" s="11">
        <v>44650</v>
      </c>
      <c r="E26" s="11"/>
      <c r="F26" s="11"/>
      <c r="G26" s="1">
        <f t="shared" si="0"/>
        <v>-14</v>
      </c>
      <c r="H26" s="10">
        <f t="shared" si="1"/>
        <v>-46804.799999999996</v>
      </c>
    </row>
    <row r="27" spans="1:8" x14ac:dyDescent="0.25">
      <c r="A27" s="17" t="s">
        <v>44</v>
      </c>
      <c r="B27" s="10">
        <v>4890</v>
      </c>
      <c r="C27" s="11">
        <v>44664</v>
      </c>
      <c r="D27" s="11">
        <v>44650</v>
      </c>
      <c r="E27" s="11"/>
      <c r="F27" s="11"/>
      <c r="G27" s="1">
        <f t="shared" si="0"/>
        <v>-14</v>
      </c>
      <c r="H27" s="10">
        <f t="shared" si="1"/>
        <v>-68460</v>
      </c>
    </row>
    <row r="28" spans="1:8" x14ac:dyDescent="0.25">
      <c r="A28" s="17" t="s">
        <v>45</v>
      </c>
      <c r="B28" s="10">
        <v>5666.53</v>
      </c>
      <c r="C28" s="11">
        <v>44664</v>
      </c>
      <c r="D28" s="11">
        <v>44650</v>
      </c>
      <c r="E28" s="11"/>
      <c r="F28" s="11"/>
      <c r="G28" s="1">
        <f t="shared" si="0"/>
        <v>-14</v>
      </c>
      <c r="H28" s="10">
        <f t="shared" si="1"/>
        <v>-79331.42</v>
      </c>
    </row>
    <row r="29" spans="1:8" x14ac:dyDescent="0.25">
      <c r="A29" s="17" t="s">
        <v>46</v>
      </c>
      <c r="B29" s="10">
        <v>550</v>
      </c>
      <c r="C29" s="11">
        <v>44678</v>
      </c>
      <c r="D29" s="11">
        <v>44650</v>
      </c>
      <c r="E29" s="11"/>
      <c r="F29" s="11"/>
      <c r="G29" s="1">
        <f t="shared" si="0"/>
        <v>-28</v>
      </c>
      <c r="H29" s="10">
        <f t="shared" si="1"/>
        <v>-15400</v>
      </c>
    </row>
    <row r="30" spans="1:8" x14ac:dyDescent="0.25">
      <c r="A30" s="17" t="s">
        <v>47</v>
      </c>
      <c r="B30" s="10">
        <v>250</v>
      </c>
      <c r="C30" s="11">
        <v>44678</v>
      </c>
      <c r="D30" s="11">
        <v>44650</v>
      </c>
      <c r="E30" s="11"/>
      <c r="F30" s="11"/>
      <c r="G30" s="1">
        <f t="shared" si="0"/>
        <v>-28</v>
      </c>
      <c r="H30" s="10">
        <f t="shared" si="1"/>
        <v>-7000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03" si="6">D197-C197-(F197-E197)</f>
        <v>0</v>
      </c>
      <c r="H197" s="10">
        <f t="shared" ref="H197:H203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ref="G204:G253" si="8">D204-C204-(F204-E204)</f>
        <v>0</v>
      </c>
      <c r="H204" s="10">
        <f t="shared" ref="H204:H253" si="9">B204*G204</f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8"/>
        <v>0</v>
      </c>
      <c r="H205" s="10">
        <f t="shared" si="9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8"/>
        <v>0</v>
      </c>
      <c r="H206" s="10">
        <f t="shared" si="9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8"/>
        <v>0</v>
      </c>
      <c r="H207" s="10">
        <f t="shared" si="9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8"/>
        <v>0</v>
      </c>
      <c r="H208" s="10">
        <f t="shared" si="9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8"/>
        <v>0</v>
      </c>
      <c r="H209" s="10">
        <f t="shared" si="9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8"/>
        <v>0</v>
      </c>
      <c r="H210" s="10">
        <f t="shared" si="9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8"/>
        <v>0</v>
      </c>
      <c r="H211" s="10">
        <f t="shared" si="9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8"/>
        <v>0</v>
      </c>
      <c r="H212" s="10">
        <f t="shared" si="9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8"/>
        <v>0</v>
      </c>
      <c r="H213" s="10">
        <f t="shared" si="9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8"/>
        <v>0</v>
      </c>
      <c r="H214" s="10">
        <f t="shared" si="9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8"/>
        <v>0</v>
      </c>
      <c r="H215" s="10">
        <f t="shared" si="9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8"/>
        <v>0</v>
      </c>
      <c r="H216" s="10">
        <f t="shared" si="9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8"/>
        <v>0</v>
      </c>
      <c r="H217" s="10">
        <f t="shared" si="9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8"/>
        <v>0</v>
      </c>
      <c r="H218" s="10">
        <f t="shared" si="9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8"/>
        <v>0</v>
      </c>
      <c r="H219" s="10">
        <f t="shared" si="9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8"/>
        <v>0</v>
      </c>
      <c r="H220" s="10">
        <f t="shared" si="9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8"/>
        <v>0</v>
      </c>
      <c r="H221" s="10">
        <f t="shared" si="9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8"/>
        <v>0</v>
      </c>
      <c r="H222" s="10">
        <f t="shared" si="9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8"/>
        <v>0</v>
      </c>
      <c r="H223" s="10">
        <f t="shared" si="9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8"/>
        <v>0</v>
      </c>
      <c r="H224" s="10">
        <f t="shared" si="9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8"/>
        <v>0</v>
      </c>
      <c r="H225" s="10">
        <f t="shared" si="9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8"/>
        <v>0</v>
      </c>
      <c r="H226" s="10">
        <f t="shared" si="9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8"/>
        <v>0</v>
      </c>
      <c r="H227" s="10">
        <f t="shared" si="9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8"/>
        <v>0</v>
      </c>
      <c r="H228" s="10">
        <f t="shared" si="9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8"/>
        <v>0</v>
      </c>
      <c r="H229" s="10">
        <f t="shared" si="9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8"/>
        <v>0</v>
      </c>
      <c r="H230" s="10">
        <f t="shared" si="9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8"/>
        <v>0</v>
      </c>
      <c r="H231" s="10">
        <f t="shared" si="9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8"/>
        <v>0</v>
      </c>
      <c r="H232" s="10">
        <f t="shared" si="9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8"/>
        <v>0</v>
      </c>
      <c r="H233" s="10">
        <f t="shared" si="9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8"/>
        <v>0</v>
      </c>
      <c r="H234" s="10">
        <f t="shared" si="9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8"/>
        <v>0</v>
      </c>
      <c r="H235" s="10">
        <f t="shared" si="9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8"/>
        <v>0</v>
      </c>
      <c r="H236" s="10">
        <f t="shared" si="9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8"/>
        <v>0</v>
      </c>
      <c r="H237" s="10">
        <f t="shared" si="9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8"/>
        <v>0</v>
      </c>
      <c r="H238" s="10">
        <f t="shared" si="9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8"/>
        <v>0</v>
      </c>
      <c r="H239" s="10">
        <f t="shared" si="9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8"/>
        <v>0</v>
      </c>
      <c r="H240" s="10">
        <f t="shared" si="9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8"/>
        <v>0</v>
      </c>
      <c r="H241" s="10">
        <f t="shared" si="9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8"/>
        <v>0</v>
      </c>
      <c r="H242" s="10">
        <f t="shared" si="9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8"/>
        <v>0</v>
      </c>
      <c r="H243" s="10">
        <f t="shared" si="9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8"/>
        <v>0</v>
      </c>
      <c r="H244" s="10">
        <f t="shared" si="9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8"/>
        <v>0</v>
      </c>
      <c r="H245" s="10">
        <f t="shared" si="9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8"/>
        <v>0</v>
      </c>
      <c r="H246" s="10">
        <f t="shared" si="9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8"/>
        <v>0</v>
      </c>
      <c r="H247" s="10">
        <f t="shared" si="9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8"/>
        <v>0</v>
      </c>
      <c r="H248" s="10">
        <f t="shared" si="9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8"/>
        <v>0</v>
      </c>
      <c r="H249" s="10">
        <f t="shared" si="9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8"/>
        <v>0</v>
      </c>
      <c r="H250" s="10">
        <f t="shared" si="9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8"/>
        <v>0</v>
      </c>
      <c r="H251" s="10">
        <f t="shared" si="9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8"/>
        <v>0</v>
      </c>
      <c r="H252" s="10">
        <f t="shared" si="9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8"/>
        <v>0</v>
      </c>
      <c r="H253" s="10">
        <f t="shared" si="9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ref="G254:G317" si="10">D254-C254-(F254-E254)</f>
        <v>0</v>
      </c>
      <c r="H254" s="10">
        <f t="shared" ref="H254:H317" si="11">B254*G254</f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10"/>
        <v>0</v>
      </c>
      <c r="H255" s="10">
        <f t="shared" si="11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10"/>
        <v>0</v>
      </c>
      <c r="H256" s="10">
        <f t="shared" si="11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10"/>
        <v>0</v>
      </c>
      <c r="H257" s="10">
        <f t="shared" si="11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10"/>
        <v>0</v>
      </c>
      <c r="H258" s="10">
        <f t="shared" si="11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10"/>
        <v>0</v>
      </c>
      <c r="H259" s="10">
        <f t="shared" si="11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10"/>
        <v>0</v>
      </c>
      <c r="H260" s="10">
        <f t="shared" si="11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si="10"/>
        <v>0</v>
      </c>
      <c r="H261" s="10">
        <f t="shared" si="11"/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10"/>
        <v>0</v>
      </c>
      <c r="H262" s="10">
        <f t="shared" si="11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10"/>
        <v>0</v>
      </c>
      <c r="H263" s="10">
        <f t="shared" si="11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10"/>
        <v>0</v>
      </c>
      <c r="H264" s="10">
        <f t="shared" si="11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10"/>
        <v>0</v>
      </c>
      <c r="H265" s="10">
        <f t="shared" si="11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10"/>
        <v>0</v>
      </c>
      <c r="H266" s="10">
        <f t="shared" si="11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10"/>
        <v>0</v>
      </c>
      <c r="H267" s="10">
        <f t="shared" si="11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10"/>
        <v>0</v>
      </c>
      <c r="H268" s="10">
        <f t="shared" si="11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10"/>
        <v>0</v>
      </c>
      <c r="H269" s="10">
        <f t="shared" si="11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10"/>
        <v>0</v>
      </c>
      <c r="H270" s="10">
        <f t="shared" si="11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10"/>
        <v>0</v>
      </c>
      <c r="H271" s="10">
        <f t="shared" si="11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10"/>
        <v>0</v>
      </c>
      <c r="H272" s="10">
        <f t="shared" si="11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10"/>
        <v>0</v>
      </c>
      <c r="H273" s="10">
        <f t="shared" si="11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10"/>
        <v>0</v>
      </c>
      <c r="H274" s="10">
        <f t="shared" si="11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10"/>
        <v>0</v>
      </c>
      <c r="H275" s="10">
        <f t="shared" si="11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10"/>
        <v>0</v>
      </c>
      <c r="H276" s="10">
        <f t="shared" si="11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10"/>
        <v>0</v>
      </c>
      <c r="H277" s="10">
        <f t="shared" si="11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10"/>
        <v>0</v>
      </c>
      <c r="H278" s="10">
        <f t="shared" si="11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10"/>
        <v>0</v>
      </c>
      <c r="H279" s="10">
        <f t="shared" si="11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10"/>
        <v>0</v>
      </c>
      <c r="H280" s="10">
        <f t="shared" si="11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10"/>
        <v>0</v>
      </c>
      <c r="H281" s="10">
        <f t="shared" si="11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10"/>
        <v>0</v>
      </c>
      <c r="H282" s="10">
        <f t="shared" si="11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10"/>
        <v>0</v>
      </c>
      <c r="H283" s="10">
        <f t="shared" si="11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10"/>
        <v>0</v>
      </c>
      <c r="H284" s="10">
        <f t="shared" si="11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10"/>
        <v>0</v>
      </c>
      <c r="H285" s="10">
        <f t="shared" si="11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10"/>
        <v>0</v>
      </c>
      <c r="H286" s="10">
        <f t="shared" si="11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10"/>
        <v>0</v>
      </c>
      <c r="H287" s="10">
        <f t="shared" si="11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10"/>
        <v>0</v>
      </c>
      <c r="H288" s="10">
        <f t="shared" si="11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10"/>
        <v>0</v>
      </c>
      <c r="H289" s="10">
        <f t="shared" si="11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10"/>
        <v>0</v>
      </c>
      <c r="H290" s="10">
        <f t="shared" si="11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10"/>
        <v>0</v>
      </c>
      <c r="H291" s="10">
        <f t="shared" si="11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10"/>
        <v>0</v>
      </c>
      <c r="H292" s="10">
        <f t="shared" si="11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10"/>
        <v>0</v>
      </c>
      <c r="H293" s="10">
        <f t="shared" si="11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10"/>
        <v>0</v>
      </c>
      <c r="H294" s="10">
        <f t="shared" si="11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10"/>
        <v>0</v>
      </c>
      <c r="H295" s="10">
        <f t="shared" si="11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10"/>
        <v>0</v>
      </c>
      <c r="H296" s="10">
        <f t="shared" si="11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10"/>
        <v>0</v>
      </c>
      <c r="H297" s="10">
        <f t="shared" si="11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10"/>
        <v>0</v>
      </c>
      <c r="H298" s="10">
        <f t="shared" si="11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10"/>
        <v>0</v>
      </c>
      <c r="H299" s="10">
        <f t="shared" si="11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10"/>
        <v>0</v>
      </c>
      <c r="H300" s="10">
        <f t="shared" si="11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10"/>
        <v>0</v>
      </c>
      <c r="H301" s="10">
        <f t="shared" si="11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10"/>
        <v>0</v>
      </c>
      <c r="H302" s="10">
        <f t="shared" si="11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10"/>
        <v>0</v>
      </c>
      <c r="H303" s="10">
        <f t="shared" si="11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10"/>
        <v>0</v>
      </c>
      <c r="H304" s="10">
        <f t="shared" si="11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10"/>
        <v>0</v>
      </c>
      <c r="H305" s="10">
        <f t="shared" si="11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10"/>
        <v>0</v>
      </c>
      <c r="H306" s="10">
        <f t="shared" si="11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10"/>
        <v>0</v>
      </c>
      <c r="H307" s="10">
        <f t="shared" si="11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10"/>
        <v>0</v>
      </c>
      <c r="H308" s="10">
        <f t="shared" si="11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10"/>
        <v>0</v>
      </c>
      <c r="H309" s="10">
        <f t="shared" si="11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10"/>
        <v>0</v>
      </c>
      <c r="H310" s="10">
        <f t="shared" si="11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10"/>
        <v>0</v>
      </c>
      <c r="H311" s="10">
        <f t="shared" si="11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10"/>
        <v>0</v>
      </c>
      <c r="H312" s="10">
        <f t="shared" si="11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10"/>
        <v>0</v>
      </c>
      <c r="H313" s="10">
        <f t="shared" si="11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10"/>
        <v>0</v>
      </c>
      <c r="H314" s="10">
        <f t="shared" si="11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10"/>
        <v>0</v>
      </c>
      <c r="H315" s="10">
        <f t="shared" si="11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10"/>
        <v>0</v>
      </c>
      <c r="H316" s="10">
        <f t="shared" si="11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10"/>
        <v>0</v>
      </c>
      <c r="H317" s="10">
        <f t="shared" si="11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ref="G318:G353" si="12">D318-C318-(F318-E318)</f>
        <v>0</v>
      </c>
      <c r="H318" s="10">
        <f t="shared" ref="H318:H353" si="13">B318*G318</f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12"/>
        <v>0</v>
      </c>
      <c r="H319" s="10">
        <f t="shared" si="13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12"/>
        <v>0</v>
      </c>
      <c r="H320" s="10">
        <f t="shared" si="13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12"/>
        <v>0</v>
      </c>
      <c r="H321" s="10">
        <f t="shared" si="13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12"/>
        <v>0</v>
      </c>
      <c r="H322" s="10">
        <f t="shared" si="13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12"/>
        <v>0</v>
      </c>
      <c r="H323" s="10">
        <f t="shared" si="13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12"/>
        <v>0</v>
      </c>
      <c r="H324" s="10">
        <f t="shared" si="13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si="12"/>
        <v>0</v>
      </c>
      <c r="H325" s="10">
        <f t="shared" si="13"/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2"/>
        <v>0</v>
      </c>
      <c r="H326" s="10">
        <f t="shared" si="13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2"/>
        <v>0</v>
      </c>
      <c r="H327" s="10">
        <f t="shared" si="13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2"/>
        <v>0</v>
      </c>
      <c r="H328" s="10">
        <f t="shared" si="13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2"/>
        <v>0</v>
      </c>
      <c r="H329" s="10">
        <f t="shared" si="13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2"/>
        <v>0</v>
      </c>
      <c r="H330" s="10">
        <f t="shared" si="13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2"/>
        <v>0</v>
      </c>
      <c r="H331" s="10">
        <f t="shared" si="13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2"/>
        <v>0</v>
      </c>
      <c r="H332" s="10">
        <f t="shared" si="13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2"/>
        <v>0</v>
      </c>
      <c r="H333" s="10">
        <f t="shared" si="13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2"/>
        <v>0</v>
      </c>
      <c r="H334" s="10">
        <f t="shared" si="13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2"/>
        <v>0</v>
      </c>
      <c r="H335" s="10">
        <f t="shared" si="13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2"/>
        <v>0</v>
      </c>
      <c r="H336" s="10">
        <f t="shared" si="13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2"/>
        <v>0</v>
      </c>
      <c r="H337" s="10">
        <f t="shared" si="13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2"/>
        <v>0</v>
      </c>
      <c r="H338" s="10">
        <f t="shared" si="13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2"/>
        <v>0</v>
      </c>
      <c r="H339" s="10">
        <f t="shared" si="13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2"/>
        <v>0</v>
      </c>
      <c r="H340" s="10">
        <f t="shared" si="13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2"/>
        <v>0</v>
      </c>
      <c r="H341" s="10">
        <f t="shared" si="13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2"/>
        <v>0</v>
      </c>
      <c r="H342" s="10">
        <f t="shared" si="13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2"/>
        <v>0</v>
      </c>
      <c r="H343" s="10">
        <f t="shared" si="13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2"/>
        <v>0</v>
      </c>
      <c r="H344" s="10">
        <f t="shared" si="13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2"/>
        <v>0</v>
      </c>
      <c r="H345" s="10">
        <f t="shared" si="13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2"/>
        <v>0</v>
      </c>
      <c r="H346" s="10">
        <f t="shared" si="13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2"/>
        <v>0</v>
      </c>
      <c r="H347" s="10">
        <f t="shared" si="13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2"/>
        <v>0</v>
      </c>
      <c r="H348" s="10">
        <f t="shared" si="13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2"/>
        <v>0</v>
      </c>
      <c r="H349" s="10">
        <f t="shared" si="13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2"/>
        <v>0</v>
      </c>
      <c r="H350" s="10">
        <f t="shared" si="13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2"/>
        <v>0</v>
      </c>
      <c r="H351" s="10">
        <f t="shared" si="13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2"/>
        <v>0</v>
      </c>
      <c r="H352" s="10">
        <f t="shared" si="13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2"/>
        <v>0</v>
      </c>
      <c r="H353" s="10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54567.569999999992</v>
      </c>
      <c r="C1">
        <f>COUNTA(A4:A353)</f>
        <v>32</v>
      </c>
      <c r="G1" s="14">
        <f>IF(B1&lt;&gt;0,H1/B1,0)</f>
        <v>-11.953923548363981</v>
      </c>
      <c r="H1" s="13">
        <f>SUM(H4:H353)</f>
        <v>-652296.55999999982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48</v>
      </c>
      <c r="B4" s="10">
        <v>37.44</v>
      </c>
      <c r="C4" s="11">
        <v>44701</v>
      </c>
      <c r="D4" s="11">
        <v>44678</v>
      </c>
      <c r="E4" s="11"/>
      <c r="F4" s="11"/>
      <c r="G4" s="1">
        <f>D4-C4-(F4-E4)</f>
        <v>-23</v>
      </c>
      <c r="H4" s="10">
        <f>B4*G4</f>
        <v>-861.11999999999989</v>
      </c>
    </row>
    <row r="5" spans="1:8" x14ac:dyDescent="0.25">
      <c r="A5" s="17" t="s">
        <v>49</v>
      </c>
      <c r="B5" s="10">
        <v>79</v>
      </c>
      <c r="C5" s="11">
        <v>44695</v>
      </c>
      <c r="D5" s="11">
        <v>44678</v>
      </c>
      <c r="E5" s="11"/>
      <c r="F5" s="11"/>
      <c r="G5" s="1">
        <f t="shared" ref="G5:G68" si="0">D5-C5-(F5-E5)</f>
        <v>-17</v>
      </c>
      <c r="H5" s="10">
        <f t="shared" ref="H5:H68" si="1">B5*G5</f>
        <v>-1343</v>
      </c>
    </row>
    <row r="6" spans="1:8" x14ac:dyDescent="0.25">
      <c r="A6" s="17" t="s">
        <v>50</v>
      </c>
      <c r="B6" s="10">
        <v>907.03</v>
      </c>
      <c r="C6" s="11">
        <v>44688</v>
      </c>
      <c r="D6" s="11">
        <v>44678</v>
      </c>
      <c r="E6" s="11"/>
      <c r="F6" s="11"/>
      <c r="G6" s="1">
        <f t="shared" si="0"/>
        <v>-10</v>
      </c>
      <c r="H6" s="10">
        <f t="shared" si="1"/>
        <v>-9070.2999999999993</v>
      </c>
    </row>
    <row r="7" spans="1:8" x14ac:dyDescent="0.25">
      <c r="A7" s="17" t="s">
        <v>51</v>
      </c>
      <c r="B7" s="10">
        <v>6567</v>
      </c>
      <c r="C7" s="11">
        <v>44701</v>
      </c>
      <c r="D7" s="11">
        <v>44678</v>
      </c>
      <c r="E7" s="11"/>
      <c r="F7" s="11"/>
      <c r="G7" s="1">
        <f t="shared" si="0"/>
        <v>-23</v>
      </c>
      <c r="H7" s="10">
        <f t="shared" si="1"/>
        <v>-151041</v>
      </c>
    </row>
    <row r="8" spans="1:8" x14ac:dyDescent="0.25">
      <c r="A8" s="17" t="s">
        <v>52</v>
      </c>
      <c r="B8" s="10">
        <v>3814.83</v>
      </c>
      <c r="C8" s="11">
        <v>44695</v>
      </c>
      <c r="D8" s="11">
        <v>44678</v>
      </c>
      <c r="E8" s="11"/>
      <c r="F8" s="11"/>
      <c r="G8" s="1">
        <f t="shared" si="0"/>
        <v>-17</v>
      </c>
      <c r="H8" s="10">
        <f t="shared" si="1"/>
        <v>-64852.11</v>
      </c>
    </row>
    <row r="9" spans="1:8" x14ac:dyDescent="0.25">
      <c r="A9" s="17" t="s">
        <v>53</v>
      </c>
      <c r="B9" s="10">
        <v>395.45</v>
      </c>
      <c r="C9" s="11">
        <v>44707</v>
      </c>
      <c r="D9" s="11">
        <v>44678</v>
      </c>
      <c r="E9" s="11"/>
      <c r="F9" s="11"/>
      <c r="G9" s="1">
        <f t="shared" si="0"/>
        <v>-29</v>
      </c>
      <c r="H9" s="10">
        <f t="shared" si="1"/>
        <v>-11468.05</v>
      </c>
    </row>
    <row r="10" spans="1:8" x14ac:dyDescent="0.25">
      <c r="A10" s="17" t="s">
        <v>54</v>
      </c>
      <c r="B10" s="10">
        <v>5450</v>
      </c>
      <c r="C10" s="11">
        <v>44707</v>
      </c>
      <c r="D10" s="11">
        <v>44678</v>
      </c>
      <c r="E10" s="11"/>
      <c r="F10" s="11"/>
      <c r="G10" s="1">
        <f t="shared" si="0"/>
        <v>-29</v>
      </c>
      <c r="H10" s="10">
        <f t="shared" si="1"/>
        <v>-158050</v>
      </c>
    </row>
    <row r="11" spans="1:8" x14ac:dyDescent="0.25">
      <c r="A11" s="17" t="s">
        <v>55</v>
      </c>
      <c r="B11" s="10">
        <v>585.25</v>
      </c>
      <c r="C11" s="11">
        <v>44701</v>
      </c>
      <c r="D11" s="11">
        <v>44678</v>
      </c>
      <c r="E11" s="11"/>
      <c r="F11" s="11"/>
      <c r="G11" s="1">
        <f t="shared" si="0"/>
        <v>-23</v>
      </c>
      <c r="H11" s="10">
        <f t="shared" si="1"/>
        <v>-13460.75</v>
      </c>
    </row>
    <row r="12" spans="1:8" x14ac:dyDescent="0.25">
      <c r="A12" s="17" t="s">
        <v>56</v>
      </c>
      <c r="B12" s="10">
        <v>59</v>
      </c>
      <c r="C12" s="11">
        <v>44707</v>
      </c>
      <c r="D12" s="11">
        <v>44678</v>
      </c>
      <c r="E12" s="11"/>
      <c r="F12" s="11"/>
      <c r="G12" s="1">
        <f t="shared" si="0"/>
        <v>-29</v>
      </c>
      <c r="H12" s="10">
        <f t="shared" si="1"/>
        <v>-1711</v>
      </c>
    </row>
    <row r="13" spans="1:8" x14ac:dyDescent="0.25">
      <c r="A13" s="17" t="s">
        <v>57</v>
      </c>
      <c r="B13" s="10">
        <v>354</v>
      </c>
      <c r="C13" s="11">
        <v>44707</v>
      </c>
      <c r="D13" s="11">
        <v>44678</v>
      </c>
      <c r="E13" s="11"/>
      <c r="F13" s="11"/>
      <c r="G13" s="1">
        <f t="shared" si="0"/>
        <v>-29</v>
      </c>
      <c r="H13" s="10">
        <f t="shared" si="1"/>
        <v>-10266</v>
      </c>
    </row>
    <row r="14" spans="1:8" x14ac:dyDescent="0.25">
      <c r="A14" s="17" t="s">
        <v>58</v>
      </c>
      <c r="B14" s="10">
        <v>1000</v>
      </c>
      <c r="C14" s="11">
        <v>44727</v>
      </c>
      <c r="D14" s="11">
        <v>44722</v>
      </c>
      <c r="E14" s="11"/>
      <c r="F14" s="11"/>
      <c r="G14" s="1">
        <f t="shared" si="0"/>
        <v>-5</v>
      </c>
      <c r="H14" s="10">
        <f t="shared" si="1"/>
        <v>-5000</v>
      </c>
    </row>
    <row r="15" spans="1:8" x14ac:dyDescent="0.25">
      <c r="A15" s="17" t="s">
        <v>58</v>
      </c>
      <c r="B15" s="10">
        <v>995</v>
      </c>
      <c r="C15" s="11">
        <v>44727</v>
      </c>
      <c r="D15" s="11">
        <v>44722</v>
      </c>
      <c r="E15" s="11"/>
      <c r="F15" s="11"/>
      <c r="G15" s="1">
        <f t="shared" si="0"/>
        <v>-5</v>
      </c>
      <c r="H15" s="10">
        <f t="shared" si="1"/>
        <v>-4975</v>
      </c>
    </row>
    <row r="16" spans="1:8" x14ac:dyDescent="0.25">
      <c r="A16" s="17" t="s">
        <v>59</v>
      </c>
      <c r="B16" s="10">
        <v>2736.25</v>
      </c>
      <c r="C16" s="11">
        <v>44727</v>
      </c>
      <c r="D16" s="11">
        <v>44722</v>
      </c>
      <c r="E16" s="11"/>
      <c r="F16" s="11"/>
      <c r="G16" s="1">
        <f t="shared" si="0"/>
        <v>-5</v>
      </c>
      <c r="H16" s="10">
        <f t="shared" si="1"/>
        <v>-13681.25</v>
      </c>
    </row>
    <row r="17" spans="1:8" x14ac:dyDescent="0.25">
      <c r="A17" s="17" t="s">
        <v>60</v>
      </c>
      <c r="B17" s="10">
        <v>3880</v>
      </c>
      <c r="C17" s="11">
        <v>44727</v>
      </c>
      <c r="D17" s="11">
        <v>44722</v>
      </c>
      <c r="E17" s="11"/>
      <c r="F17" s="11"/>
      <c r="G17" s="1">
        <f t="shared" si="0"/>
        <v>-5</v>
      </c>
      <c r="H17" s="10">
        <f t="shared" si="1"/>
        <v>-19400</v>
      </c>
    </row>
    <row r="18" spans="1:8" x14ac:dyDescent="0.25">
      <c r="A18" s="17" t="s">
        <v>61</v>
      </c>
      <c r="B18" s="10">
        <v>4417.8</v>
      </c>
      <c r="C18" s="11">
        <v>44722</v>
      </c>
      <c r="D18" s="11">
        <v>44722</v>
      </c>
      <c r="E18" s="11"/>
      <c r="F18" s="11"/>
      <c r="G18" s="1">
        <f t="shared" si="0"/>
        <v>0</v>
      </c>
      <c r="H18" s="10">
        <f t="shared" si="1"/>
        <v>0</v>
      </c>
    </row>
    <row r="19" spans="1:8" x14ac:dyDescent="0.25">
      <c r="A19" s="17" t="s">
        <v>62</v>
      </c>
      <c r="B19" s="10">
        <v>901.36</v>
      </c>
      <c r="C19" s="11">
        <v>44351</v>
      </c>
      <c r="D19" s="11">
        <v>44732</v>
      </c>
      <c r="E19" s="11"/>
      <c r="F19" s="11"/>
      <c r="G19" s="1">
        <f t="shared" si="0"/>
        <v>381</v>
      </c>
      <c r="H19" s="10">
        <f t="shared" si="1"/>
        <v>343418.16000000003</v>
      </c>
    </row>
    <row r="20" spans="1:8" x14ac:dyDescent="0.25">
      <c r="A20" s="17" t="s">
        <v>63</v>
      </c>
      <c r="B20" s="10">
        <v>32.659999999999997</v>
      </c>
      <c r="C20" s="11">
        <v>44715</v>
      </c>
      <c r="D20" s="11">
        <v>44732</v>
      </c>
      <c r="E20" s="11"/>
      <c r="F20" s="11"/>
      <c r="G20" s="1">
        <f t="shared" si="0"/>
        <v>17</v>
      </c>
      <c r="H20" s="10">
        <f t="shared" si="1"/>
        <v>555.21999999999991</v>
      </c>
    </row>
    <row r="21" spans="1:8" x14ac:dyDescent="0.25">
      <c r="A21" s="17" t="s">
        <v>64</v>
      </c>
      <c r="B21" s="10">
        <v>297.5</v>
      </c>
      <c r="C21" s="11">
        <v>44709</v>
      </c>
      <c r="D21" s="11">
        <v>44736</v>
      </c>
      <c r="E21" s="11"/>
      <c r="F21" s="11"/>
      <c r="G21" s="1">
        <f t="shared" si="0"/>
        <v>27</v>
      </c>
      <c r="H21" s="10">
        <f t="shared" si="1"/>
        <v>8032.5</v>
      </c>
    </row>
    <row r="22" spans="1:8" x14ac:dyDescent="0.25">
      <c r="A22" s="17" t="s">
        <v>65</v>
      </c>
      <c r="B22" s="10">
        <v>370</v>
      </c>
      <c r="C22" s="11">
        <v>44749</v>
      </c>
      <c r="D22" s="11">
        <v>44732</v>
      </c>
      <c r="E22" s="11"/>
      <c r="F22" s="11"/>
      <c r="G22" s="1">
        <f t="shared" si="0"/>
        <v>-17</v>
      </c>
      <c r="H22" s="10">
        <f t="shared" si="1"/>
        <v>-6290</v>
      </c>
    </row>
    <row r="23" spans="1:8" x14ac:dyDescent="0.25">
      <c r="A23" s="17" t="s">
        <v>66</v>
      </c>
      <c r="B23" s="10">
        <v>342.85</v>
      </c>
      <c r="C23" s="11">
        <v>44749</v>
      </c>
      <c r="D23" s="11">
        <v>44732</v>
      </c>
      <c r="E23" s="11"/>
      <c r="F23" s="11"/>
      <c r="G23" s="1">
        <f t="shared" si="0"/>
        <v>-17</v>
      </c>
      <c r="H23" s="10">
        <f t="shared" si="1"/>
        <v>-5828.4500000000007</v>
      </c>
    </row>
    <row r="24" spans="1:8" x14ac:dyDescent="0.25">
      <c r="A24" s="17" t="s">
        <v>67</v>
      </c>
      <c r="B24" s="10">
        <v>1590.9</v>
      </c>
      <c r="C24" s="11">
        <v>44749</v>
      </c>
      <c r="D24" s="11">
        <v>44732</v>
      </c>
      <c r="E24" s="11"/>
      <c r="F24" s="11"/>
      <c r="G24" s="1">
        <f t="shared" si="0"/>
        <v>-17</v>
      </c>
      <c r="H24" s="10">
        <f t="shared" si="1"/>
        <v>-27045.300000000003</v>
      </c>
    </row>
    <row r="25" spans="1:8" x14ac:dyDescent="0.25">
      <c r="A25" s="17" t="s">
        <v>68</v>
      </c>
      <c r="B25" s="10">
        <v>14.84</v>
      </c>
      <c r="C25" s="11">
        <v>44749</v>
      </c>
      <c r="D25" s="11">
        <v>44732</v>
      </c>
      <c r="E25" s="11"/>
      <c r="F25" s="11"/>
      <c r="G25" s="1">
        <f t="shared" si="0"/>
        <v>-17</v>
      </c>
      <c r="H25" s="10">
        <f t="shared" si="1"/>
        <v>-252.28</v>
      </c>
    </row>
    <row r="26" spans="1:8" x14ac:dyDescent="0.25">
      <c r="A26" s="17" t="s">
        <v>69</v>
      </c>
      <c r="B26" s="10">
        <v>1032.5</v>
      </c>
      <c r="C26" s="11">
        <v>44749</v>
      </c>
      <c r="D26" s="11">
        <v>44732</v>
      </c>
      <c r="E26" s="11"/>
      <c r="F26" s="11"/>
      <c r="G26" s="1">
        <f t="shared" si="0"/>
        <v>-17</v>
      </c>
      <c r="H26" s="10">
        <f t="shared" si="1"/>
        <v>-17552.5</v>
      </c>
    </row>
    <row r="27" spans="1:8" x14ac:dyDescent="0.25">
      <c r="A27" s="17" t="s">
        <v>70</v>
      </c>
      <c r="B27" s="10">
        <v>514.29</v>
      </c>
      <c r="C27" s="11">
        <v>44755</v>
      </c>
      <c r="D27" s="11">
        <v>44732</v>
      </c>
      <c r="E27" s="11"/>
      <c r="F27" s="11"/>
      <c r="G27" s="1">
        <f t="shared" si="0"/>
        <v>-23</v>
      </c>
      <c r="H27" s="10">
        <f t="shared" si="1"/>
        <v>-11828.669999999998</v>
      </c>
    </row>
    <row r="28" spans="1:8" x14ac:dyDescent="0.25">
      <c r="A28" s="17" t="s">
        <v>71</v>
      </c>
      <c r="B28" s="10">
        <v>3717.32</v>
      </c>
      <c r="C28" s="11">
        <v>44756</v>
      </c>
      <c r="D28" s="11">
        <v>44732</v>
      </c>
      <c r="E28" s="11"/>
      <c r="F28" s="11"/>
      <c r="G28" s="1">
        <f t="shared" si="0"/>
        <v>-24</v>
      </c>
      <c r="H28" s="10">
        <f t="shared" si="1"/>
        <v>-89215.680000000008</v>
      </c>
    </row>
    <row r="29" spans="1:8" x14ac:dyDescent="0.25">
      <c r="A29" s="17" t="s">
        <v>72</v>
      </c>
      <c r="B29" s="10">
        <v>6178.95</v>
      </c>
      <c r="C29" s="11">
        <v>44759</v>
      </c>
      <c r="D29" s="11">
        <v>44736</v>
      </c>
      <c r="E29" s="11"/>
      <c r="F29" s="11"/>
      <c r="G29" s="1">
        <f t="shared" si="0"/>
        <v>-23</v>
      </c>
      <c r="H29" s="10">
        <f t="shared" si="1"/>
        <v>-142115.85</v>
      </c>
    </row>
    <row r="30" spans="1:8" x14ac:dyDescent="0.25">
      <c r="A30" s="17" t="s">
        <v>73</v>
      </c>
      <c r="B30" s="10">
        <v>266.67</v>
      </c>
      <c r="C30" s="11">
        <v>44759</v>
      </c>
      <c r="D30" s="11">
        <v>44736</v>
      </c>
      <c r="E30" s="11"/>
      <c r="F30" s="11"/>
      <c r="G30" s="1">
        <f t="shared" si="0"/>
        <v>-23</v>
      </c>
      <c r="H30" s="10">
        <f t="shared" si="1"/>
        <v>-6133.4100000000008</v>
      </c>
    </row>
    <row r="31" spans="1:8" x14ac:dyDescent="0.25">
      <c r="A31" s="17" t="s">
        <v>74</v>
      </c>
      <c r="B31" s="10">
        <v>5760</v>
      </c>
      <c r="C31" s="11">
        <v>44765</v>
      </c>
      <c r="D31" s="11">
        <v>44736</v>
      </c>
      <c r="E31" s="11"/>
      <c r="F31" s="11"/>
      <c r="G31" s="1">
        <f t="shared" si="0"/>
        <v>-29</v>
      </c>
      <c r="H31" s="10">
        <f t="shared" si="1"/>
        <v>-167040</v>
      </c>
    </row>
    <row r="32" spans="1:8" x14ac:dyDescent="0.25">
      <c r="A32" s="17" t="s">
        <v>75</v>
      </c>
      <c r="B32" s="10">
        <v>1100</v>
      </c>
      <c r="C32" s="11">
        <v>44765</v>
      </c>
      <c r="D32" s="11">
        <v>44736</v>
      </c>
      <c r="E32" s="11"/>
      <c r="F32" s="11"/>
      <c r="G32" s="1">
        <f t="shared" si="0"/>
        <v>-29</v>
      </c>
      <c r="H32" s="10">
        <f t="shared" si="1"/>
        <v>-31900</v>
      </c>
    </row>
    <row r="33" spans="1:8" x14ac:dyDescent="0.25">
      <c r="A33" s="17" t="s">
        <v>76</v>
      </c>
      <c r="B33" s="10">
        <v>80</v>
      </c>
      <c r="C33" s="11">
        <v>44765</v>
      </c>
      <c r="D33" s="11">
        <v>44736</v>
      </c>
      <c r="E33" s="11"/>
      <c r="F33" s="11"/>
      <c r="G33" s="1">
        <f t="shared" si="0"/>
        <v>-29</v>
      </c>
      <c r="H33" s="10">
        <f t="shared" si="1"/>
        <v>-2320</v>
      </c>
    </row>
    <row r="34" spans="1:8" x14ac:dyDescent="0.25">
      <c r="A34" s="17" t="s">
        <v>77</v>
      </c>
      <c r="B34" s="10">
        <v>30</v>
      </c>
      <c r="C34" s="11">
        <v>44765</v>
      </c>
      <c r="D34" s="11">
        <v>44736</v>
      </c>
      <c r="E34" s="11"/>
      <c r="F34" s="11"/>
      <c r="G34" s="1">
        <f t="shared" si="0"/>
        <v>-29</v>
      </c>
      <c r="H34" s="10">
        <f t="shared" si="1"/>
        <v>-870</v>
      </c>
    </row>
    <row r="35" spans="1:8" x14ac:dyDescent="0.25">
      <c r="A35" s="17" t="s">
        <v>78</v>
      </c>
      <c r="B35" s="10">
        <v>1059.68</v>
      </c>
      <c r="C35" s="11">
        <v>44765</v>
      </c>
      <c r="D35" s="11">
        <v>44736</v>
      </c>
      <c r="E35" s="11"/>
      <c r="F35" s="11"/>
      <c r="G35" s="1">
        <f t="shared" si="0"/>
        <v>-29</v>
      </c>
      <c r="H35" s="10">
        <f t="shared" si="1"/>
        <v>-30730.720000000001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25595.119999999999</v>
      </c>
      <c r="C1">
        <f>COUNTA(A4:A353)</f>
        <v>19</v>
      </c>
      <c r="G1" s="14">
        <f>IF(B1&lt;&gt;0,H1/B1,0)</f>
        <v>12.562546688587513</v>
      </c>
      <c r="H1" s="13">
        <f>SUM(H4:H353)</f>
        <v>321539.89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79</v>
      </c>
      <c r="B4" s="10">
        <v>114.06</v>
      </c>
      <c r="C4" s="11">
        <v>44783</v>
      </c>
      <c r="D4" s="11">
        <v>44757</v>
      </c>
      <c r="E4" s="11"/>
      <c r="F4" s="11"/>
      <c r="G4" s="1">
        <f>D4-C4-(F4-E4)</f>
        <v>-26</v>
      </c>
      <c r="H4" s="10">
        <f>B4*G4</f>
        <v>-2965.56</v>
      </c>
    </row>
    <row r="5" spans="1:8" x14ac:dyDescent="0.25">
      <c r="A5" s="17" t="s">
        <v>80</v>
      </c>
      <c r="B5" s="10">
        <v>702.47</v>
      </c>
      <c r="C5" s="11">
        <v>44783</v>
      </c>
      <c r="D5" s="11">
        <v>44757</v>
      </c>
      <c r="E5" s="11"/>
      <c r="F5" s="11"/>
      <c r="G5" s="1">
        <f t="shared" ref="G5:G68" si="0">D5-C5-(F5-E5)</f>
        <v>-26</v>
      </c>
      <c r="H5" s="10">
        <f t="shared" ref="H5:H68" si="1">B5*G5</f>
        <v>-18264.22</v>
      </c>
    </row>
    <row r="6" spans="1:8" x14ac:dyDescent="0.25">
      <c r="A6" s="17" t="s">
        <v>81</v>
      </c>
      <c r="B6" s="10">
        <v>223.19</v>
      </c>
      <c r="C6" s="11">
        <v>44771</v>
      </c>
      <c r="D6" s="11">
        <v>44757</v>
      </c>
      <c r="E6" s="11"/>
      <c r="F6" s="11"/>
      <c r="G6" s="1">
        <f t="shared" si="0"/>
        <v>-14</v>
      </c>
      <c r="H6" s="10">
        <f t="shared" si="1"/>
        <v>-3124.66</v>
      </c>
    </row>
    <row r="7" spans="1:8" x14ac:dyDescent="0.25">
      <c r="A7" s="17" t="s">
        <v>82</v>
      </c>
      <c r="B7" s="10">
        <v>777.31</v>
      </c>
      <c r="C7" s="11">
        <v>44787</v>
      </c>
      <c r="D7" s="11">
        <v>44757</v>
      </c>
      <c r="E7" s="11"/>
      <c r="F7" s="11"/>
      <c r="G7" s="1">
        <f t="shared" si="0"/>
        <v>-30</v>
      </c>
      <c r="H7" s="10">
        <f t="shared" si="1"/>
        <v>-23319.3</v>
      </c>
    </row>
    <row r="8" spans="1:8" x14ac:dyDescent="0.25">
      <c r="A8" s="17" t="s">
        <v>83</v>
      </c>
      <c r="B8" s="10">
        <v>247.85</v>
      </c>
      <c r="C8" s="11">
        <v>44786</v>
      </c>
      <c r="D8" s="11">
        <v>44757</v>
      </c>
      <c r="E8" s="11"/>
      <c r="F8" s="11"/>
      <c r="G8" s="1">
        <f t="shared" si="0"/>
        <v>-29</v>
      </c>
      <c r="H8" s="10">
        <f t="shared" si="1"/>
        <v>-7187.65</v>
      </c>
    </row>
    <row r="9" spans="1:8" x14ac:dyDescent="0.25">
      <c r="A9" s="17" t="s">
        <v>84</v>
      </c>
      <c r="B9" s="10">
        <v>2566.66</v>
      </c>
      <c r="C9" s="11">
        <v>44769</v>
      </c>
      <c r="D9" s="11">
        <v>44757</v>
      </c>
      <c r="E9" s="11"/>
      <c r="F9" s="11"/>
      <c r="G9" s="1">
        <f t="shared" si="0"/>
        <v>-12</v>
      </c>
      <c r="H9" s="10">
        <f t="shared" si="1"/>
        <v>-30799.919999999998</v>
      </c>
    </row>
    <row r="10" spans="1:8" x14ac:dyDescent="0.25">
      <c r="A10" s="17" t="s">
        <v>85</v>
      </c>
      <c r="B10" s="10">
        <v>382</v>
      </c>
      <c r="C10" s="11">
        <v>44777</v>
      </c>
      <c r="D10" s="11">
        <v>44757</v>
      </c>
      <c r="E10" s="11"/>
      <c r="F10" s="11"/>
      <c r="G10" s="1">
        <f t="shared" si="0"/>
        <v>-20</v>
      </c>
      <c r="H10" s="10">
        <f t="shared" si="1"/>
        <v>-7640</v>
      </c>
    </row>
    <row r="11" spans="1:8" x14ac:dyDescent="0.25">
      <c r="A11" s="17" t="s">
        <v>86</v>
      </c>
      <c r="B11" s="10">
        <v>17.829999999999998</v>
      </c>
      <c r="C11" s="11">
        <v>44787</v>
      </c>
      <c r="D11" s="11">
        <v>44757</v>
      </c>
      <c r="E11" s="11"/>
      <c r="F11" s="11"/>
      <c r="G11" s="1">
        <f t="shared" si="0"/>
        <v>-30</v>
      </c>
      <c r="H11" s="10">
        <f t="shared" si="1"/>
        <v>-534.9</v>
      </c>
    </row>
    <row r="12" spans="1:8" x14ac:dyDescent="0.25">
      <c r="A12" s="17" t="s">
        <v>87</v>
      </c>
      <c r="B12" s="10">
        <v>6328.2</v>
      </c>
      <c r="C12" s="11">
        <v>44787</v>
      </c>
      <c r="D12" s="11">
        <v>44757</v>
      </c>
      <c r="E12" s="11"/>
      <c r="F12" s="11"/>
      <c r="G12" s="1">
        <f t="shared" si="0"/>
        <v>-30</v>
      </c>
      <c r="H12" s="10">
        <f t="shared" si="1"/>
        <v>-189846</v>
      </c>
    </row>
    <row r="13" spans="1:8" x14ac:dyDescent="0.25">
      <c r="A13" s="17" t="s">
        <v>88</v>
      </c>
      <c r="B13" s="10">
        <v>31.8</v>
      </c>
      <c r="C13" s="11">
        <v>44787</v>
      </c>
      <c r="D13" s="11">
        <v>44757</v>
      </c>
      <c r="E13" s="11"/>
      <c r="F13" s="11"/>
      <c r="G13" s="1">
        <f t="shared" si="0"/>
        <v>-30</v>
      </c>
      <c r="H13" s="10">
        <f t="shared" si="1"/>
        <v>-954</v>
      </c>
    </row>
    <row r="14" spans="1:8" x14ac:dyDescent="0.25">
      <c r="A14" s="17" t="s">
        <v>89</v>
      </c>
      <c r="B14" s="10">
        <v>41.57</v>
      </c>
      <c r="C14" s="11">
        <v>44800</v>
      </c>
      <c r="D14" s="11">
        <v>44770</v>
      </c>
      <c r="E14" s="11"/>
      <c r="F14" s="11"/>
      <c r="G14" s="1">
        <f t="shared" si="0"/>
        <v>-30</v>
      </c>
      <c r="H14" s="10">
        <f t="shared" si="1"/>
        <v>-1247.0999999999999</v>
      </c>
    </row>
    <row r="15" spans="1:8" x14ac:dyDescent="0.25">
      <c r="A15" s="17" t="s">
        <v>90</v>
      </c>
      <c r="B15" s="10">
        <v>196</v>
      </c>
      <c r="C15" s="11">
        <v>44790</v>
      </c>
      <c r="D15" s="11">
        <v>44770</v>
      </c>
      <c r="E15" s="11"/>
      <c r="F15" s="11"/>
      <c r="G15" s="1">
        <f t="shared" si="0"/>
        <v>-20</v>
      </c>
      <c r="H15" s="10">
        <f t="shared" si="1"/>
        <v>-3920</v>
      </c>
    </row>
    <row r="16" spans="1:8" x14ac:dyDescent="0.25">
      <c r="A16" s="17" t="s">
        <v>91</v>
      </c>
      <c r="B16" s="10">
        <v>282.8</v>
      </c>
      <c r="C16" s="11">
        <v>44790</v>
      </c>
      <c r="D16" s="11">
        <v>44770</v>
      </c>
      <c r="E16" s="11"/>
      <c r="F16" s="11"/>
      <c r="G16" s="1">
        <f t="shared" si="0"/>
        <v>-20</v>
      </c>
      <c r="H16" s="10">
        <f t="shared" si="1"/>
        <v>-5656</v>
      </c>
    </row>
    <row r="17" spans="1:8" x14ac:dyDescent="0.25">
      <c r="A17" s="17" t="s">
        <v>92</v>
      </c>
      <c r="B17" s="10">
        <v>38.4</v>
      </c>
      <c r="C17" s="11">
        <v>44800</v>
      </c>
      <c r="D17" s="11">
        <v>44770</v>
      </c>
      <c r="E17" s="11"/>
      <c r="F17" s="11"/>
      <c r="G17" s="1">
        <f t="shared" si="0"/>
        <v>-30</v>
      </c>
      <c r="H17" s="10">
        <f t="shared" si="1"/>
        <v>-1152</v>
      </c>
    </row>
    <row r="18" spans="1:8" x14ac:dyDescent="0.25">
      <c r="A18" s="17" t="s">
        <v>93</v>
      </c>
      <c r="B18" s="10">
        <v>3433.82</v>
      </c>
      <c r="C18" s="11">
        <v>44800</v>
      </c>
      <c r="D18" s="11">
        <v>44770</v>
      </c>
      <c r="E18" s="11"/>
      <c r="F18" s="11"/>
      <c r="G18" s="1">
        <f t="shared" si="0"/>
        <v>-30</v>
      </c>
      <c r="H18" s="10">
        <f t="shared" si="1"/>
        <v>-103014.6</v>
      </c>
    </row>
    <row r="19" spans="1:8" x14ac:dyDescent="0.25">
      <c r="A19" s="17" t="s">
        <v>94</v>
      </c>
      <c r="B19" s="10">
        <v>3180.3</v>
      </c>
      <c r="C19" s="11">
        <v>44800</v>
      </c>
      <c r="D19" s="11">
        <v>44770</v>
      </c>
      <c r="E19" s="11"/>
      <c r="F19" s="11"/>
      <c r="G19" s="1">
        <f t="shared" si="0"/>
        <v>-30</v>
      </c>
      <c r="H19" s="10">
        <f t="shared" si="1"/>
        <v>-95409</v>
      </c>
    </row>
    <row r="20" spans="1:8" x14ac:dyDescent="0.25">
      <c r="A20" s="17" t="s">
        <v>95</v>
      </c>
      <c r="B20" s="10">
        <v>550</v>
      </c>
      <c r="C20" s="11">
        <v>44857</v>
      </c>
      <c r="D20" s="11">
        <v>44827</v>
      </c>
      <c r="E20" s="11"/>
      <c r="F20" s="11"/>
      <c r="G20" s="1">
        <f t="shared" si="0"/>
        <v>-30</v>
      </c>
      <c r="H20" s="10">
        <f t="shared" si="1"/>
        <v>-16500</v>
      </c>
    </row>
    <row r="21" spans="1:8" x14ac:dyDescent="0.25">
      <c r="A21" s="17" t="s">
        <v>96</v>
      </c>
      <c r="B21" s="10">
        <v>4892.8599999999997</v>
      </c>
      <c r="C21" s="11">
        <v>44647</v>
      </c>
      <c r="D21" s="11">
        <v>44827</v>
      </c>
      <c r="E21" s="11"/>
      <c r="F21" s="11"/>
      <c r="G21" s="1">
        <f t="shared" si="0"/>
        <v>180</v>
      </c>
      <c r="H21" s="10">
        <f t="shared" si="1"/>
        <v>880714.79999999993</v>
      </c>
    </row>
    <row r="22" spans="1:8" x14ac:dyDescent="0.25">
      <c r="A22" s="17" t="s">
        <v>97</v>
      </c>
      <c r="B22" s="10">
        <v>1588</v>
      </c>
      <c r="C22" s="11">
        <v>44857</v>
      </c>
      <c r="D22" s="11">
        <v>44827</v>
      </c>
      <c r="E22" s="11"/>
      <c r="F22" s="11"/>
      <c r="G22" s="1">
        <f t="shared" si="0"/>
        <v>-30</v>
      </c>
      <c r="H22" s="10">
        <f t="shared" si="1"/>
        <v>-47640</v>
      </c>
    </row>
    <row r="23" spans="1:8" x14ac:dyDescent="0.25">
      <c r="A23" s="17"/>
      <c r="B23" s="10"/>
      <c r="C23" s="11"/>
      <c r="D23" s="11"/>
      <c r="E23" s="11"/>
      <c r="F23" s="11"/>
      <c r="G23" s="1">
        <f t="shared" si="0"/>
        <v>0</v>
      </c>
      <c r="H23" s="10">
        <f t="shared" si="1"/>
        <v>0</v>
      </c>
    </row>
    <row r="24" spans="1:8" x14ac:dyDescent="0.25">
      <c r="A24" s="17"/>
      <c r="B24" s="10"/>
      <c r="C24" s="11"/>
      <c r="D24" s="11"/>
      <c r="E24" s="11"/>
      <c r="F24" s="11"/>
      <c r="G24" s="1">
        <f t="shared" si="0"/>
        <v>0</v>
      </c>
      <c r="H24" s="10">
        <f t="shared" si="1"/>
        <v>0</v>
      </c>
    </row>
    <row r="25" spans="1:8" x14ac:dyDescent="0.25">
      <c r="A25" s="17"/>
      <c r="B25" s="10"/>
      <c r="C25" s="11"/>
      <c r="D25" s="11"/>
      <c r="E25" s="11"/>
      <c r="F25" s="11"/>
      <c r="G25" s="1">
        <f t="shared" si="0"/>
        <v>0</v>
      </c>
      <c r="H25" s="10">
        <f t="shared" si="1"/>
        <v>0</v>
      </c>
    </row>
    <row r="26" spans="1:8" x14ac:dyDescent="0.25">
      <c r="A26" s="17"/>
      <c r="B26" s="10"/>
      <c r="C26" s="11"/>
      <c r="D26" s="11"/>
      <c r="E26" s="11"/>
      <c r="F26" s="11"/>
      <c r="G26" s="1">
        <f t="shared" si="0"/>
        <v>0</v>
      </c>
      <c r="H26" s="10">
        <f t="shared" si="1"/>
        <v>0</v>
      </c>
    </row>
    <row r="27" spans="1:8" x14ac:dyDescent="0.25">
      <c r="A27" s="17"/>
      <c r="B27" s="10"/>
      <c r="C27" s="11"/>
      <c r="D27" s="11"/>
      <c r="E27" s="11"/>
      <c r="F27" s="11"/>
      <c r="G27" s="1">
        <f t="shared" si="0"/>
        <v>0</v>
      </c>
      <c r="H27" s="10">
        <f t="shared" si="1"/>
        <v>0</v>
      </c>
    </row>
    <row r="28" spans="1:8" x14ac:dyDescent="0.25">
      <c r="A28" s="17"/>
      <c r="B28" s="10"/>
      <c r="C28" s="11"/>
      <c r="D28" s="11"/>
      <c r="E28" s="11"/>
      <c r="F28" s="11"/>
      <c r="G28" s="1">
        <f t="shared" si="0"/>
        <v>0</v>
      </c>
      <c r="H28" s="10">
        <f t="shared" si="1"/>
        <v>0</v>
      </c>
    </row>
    <row r="29" spans="1:8" x14ac:dyDescent="0.25">
      <c r="A29" s="17"/>
      <c r="B29" s="10"/>
      <c r="C29" s="11"/>
      <c r="D29" s="11"/>
      <c r="E29" s="11"/>
      <c r="F29" s="11"/>
      <c r="G29" s="1">
        <f t="shared" si="0"/>
        <v>0</v>
      </c>
      <c r="H29" s="10">
        <f t="shared" si="1"/>
        <v>0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92397.989999999991</v>
      </c>
      <c r="C1">
        <f>COUNTA(A4:A353)</f>
        <v>34</v>
      </c>
      <c r="G1" s="14">
        <f>IF(B1&lt;&gt;0,H1/B1,0)</f>
        <v>-28.208326934384615</v>
      </c>
      <c r="H1" s="13">
        <f>SUM(H4:H353)</f>
        <v>-2606392.71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98</v>
      </c>
      <c r="B4" s="10">
        <v>29867.24</v>
      </c>
      <c r="C4" s="11">
        <v>44870</v>
      </c>
      <c r="D4" s="11">
        <v>44841</v>
      </c>
      <c r="E4" s="11"/>
      <c r="F4" s="11"/>
      <c r="G4" s="1">
        <f>D4-C4-(F4-E4)</f>
        <v>-29</v>
      </c>
      <c r="H4" s="10">
        <f>B4*G4</f>
        <v>-866149.96000000008</v>
      </c>
    </row>
    <row r="5" spans="1:8" x14ac:dyDescent="0.25">
      <c r="A5" s="17" t="s">
        <v>99</v>
      </c>
      <c r="B5" s="10">
        <v>8.9700000000000006</v>
      </c>
      <c r="C5" s="11">
        <v>44870</v>
      </c>
      <c r="D5" s="11">
        <v>44841</v>
      </c>
      <c r="E5" s="11"/>
      <c r="F5" s="11"/>
      <c r="G5" s="1">
        <f t="shared" ref="G5:G68" si="0">D5-C5-(F5-E5)</f>
        <v>-29</v>
      </c>
      <c r="H5" s="10">
        <f t="shared" ref="H5:H68" si="1">B5*G5</f>
        <v>-260.13</v>
      </c>
    </row>
    <row r="6" spans="1:8" x14ac:dyDescent="0.25">
      <c r="A6" s="17" t="s">
        <v>100</v>
      </c>
      <c r="B6" s="10">
        <v>596.16999999999996</v>
      </c>
      <c r="C6" s="11">
        <v>44870</v>
      </c>
      <c r="D6" s="11">
        <v>44841</v>
      </c>
      <c r="E6" s="11"/>
      <c r="F6" s="11"/>
      <c r="G6" s="1">
        <f t="shared" si="0"/>
        <v>-29</v>
      </c>
      <c r="H6" s="10">
        <f t="shared" si="1"/>
        <v>-17288.93</v>
      </c>
    </row>
    <row r="7" spans="1:8" x14ac:dyDescent="0.25">
      <c r="A7" s="17" t="s">
        <v>101</v>
      </c>
      <c r="B7" s="10">
        <v>1264.82</v>
      </c>
      <c r="C7" s="11">
        <v>44870</v>
      </c>
      <c r="D7" s="11">
        <v>44841</v>
      </c>
      <c r="E7" s="11"/>
      <c r="F7" s="11"/>
      <c r="G7" s="1">
        <f t="shared" si="0"/>
        <v>-29</v>
      </c>
      <c r="H7" s="10">
        <f t="shared" si="1"/>
        <v>-36679.78</v>
      </c>
    </row>
    <row r="8" spans="1:8" x14ac:dyDescent="0.25">
      <c r="A8" s="17" t="s">
        <v>102</v>
      </c>
      <c r="B8" s="10">
        <v>500</v>
      </c>
      <c r="C8" s="11">
        <v>44870</v>
      </c>
      <c r="D8" s="11">
        <v>44841</v>
      </c>
      <c r="E8" s="11"/>
      <c r="F8" s="11"/>
      <c r="G8" s="1">
        <f t="shared" si="0"/>
        <v>-29</v>
      </c>
      <c r="H8" s="10">
        <f t="shared" si="1"/>
        <v>-14500</v>
      </c>
    </row>
    <row r="9" spans="1:8" x14ac:dyDescent="0.25">
      <c r="A9" s="17" t="s">
        <v>103</v>
      </c>
      <c r="B9" s="10">
        <v>600</v>
      </c>
      <c r="C9" s="11">
        <v>44870</v>
      </c>
      <c r="D9" s="11">
        <v>44841</v>
      </c>
      <c r="E9" s="11"/>
      <c r="F9" s="11"/>
      <c r="G9" s="1">
        <f t="shared" si="0"/>
        <v>-29</v>
      </c>
      <c r="H9" s="10">
        <f t="shared" si="1"/>
        <v>-17400</v>
      </c>
    </row>
    <row r="10" spans="1:8" x14ac:dyDescent="0.25">
      <c r="A10" s="17" t="s">
        <v>104</v>
      </c>
      <c r="B10" s="10">
        <v>250</v>
      </c>
      <c r="C10" s="11">
        <v>44857</v>
      </c>
      <c r="D10" s="11">
        <v>44859</v>
      </c>
      <c r="E10" s="11"/>
      <c r="F10" s="11"/>
      <c r="G10" s="1">
        <f t="shared" si="0"/>
        <v>2</v>
      </c>
      <c r="H10" s="10">
        <f t="shared" si="1"/>
        <v>500</v>
      </c>
    </row>
    <row r="11" spans="1:8" x14ac:dyDescent="0.25">
      <c r="A11" s="17" t="s">
        <v>105</v>
      </c>
      <c r="B11" s="10">
        <v>23.8</v>
      </c>
      <c r="C11" s="11">
        <v>44889</v>
      </c>
      <c r="D11" s="11">
        <v>44859</v>
      </c>
      <c r="E11" s="11"/>
      <c r="F11" s="11"/>
      <c r="G11" s="1">
        <f t="shared" si="0"/>
        <v>-30</v>
      </c>
      <c r="H11" s="10">
        <f t="shared" si="1"/>
        <v>-714</v>
      </c>
    </row>
    <row r="12" spans="1:8" x14ac:dyDescent="0.25">
      <c r="A12" s="17" t="s">
        <v>106</v>
      </c>
      <c r="B12" s="10">
        <v>1800</v>
      </c>
      <c r="C12" s="11">
        <v>44889</v>
      </c>
      <c r="D12" s="11">
        <v>44859</v>
      </c>
      <c r="E12" s="11"/>
      <c r="F12" s="11"/>
      <c r="G12" s="1">
        <f t="shared" si="0"/>
        <v>-30</v>
      </c>
      <c r="H12" s="10">
        <f t="shared" si="1"/>
        <v>-54000</v>
      </c>
    </row>
    <row r="13" spans="1:8" x14ac:dyDescent="0.25">
      <c r="A13" s="17" t="s">
        <v>107</v>
      </c>
      <c r="B13" s="10">
        <v>571.79999999999995</v>
      </c>
      <c r="C13" s="11">
        <v>44889</v>
      </c>
      <c r="D13" s="11">
        <v>44859</v>
      </c>
      <c r="E13" s="11"/>
      <c r="F13" s="11"/>
      <c r="G13" s="1">
        <f t="shared" si="0"/>
        <v>-30</v>
      </c>
      <c r="H13" s="10">
        <f t="shared" si="1"/>
        <v>-17154</v>
      </c>
    </row>
    <row r="14" spans="1:8" x14ac:dyDescent="0.25">
      <c r="A14" s="17" t="s">
        <v>108</v>
      </c>
      <c r="B14" s="10">
        <v>431.95</v>
      </c>
      <c r="C14" s="11">
        <v>44870</v>
      </c>
      <c r="D14" s="11">
        <v>44859</v>
      </c>
      <c r="E14" s="11"/>
      <c r="F14" s="11"/>
      <c r="G14" s="1">
        <f t="shared" si="0"/>
        <v>-11</v>
      </c>
      <c r="H14" s="10">
        <f t="shared" si="1"/>
        <v>-4751.45</v>
      </c>
    </row>
    <row r="15" spans="1:8" x14ac:dyDescent="0.25">
      <c r="A15" s="17" t="s">
        <v>109</v>
      </c>
      <c r="B15" s="10">
        <v>159.47999999999999</v>
      </c>
      <c r="C15" s="11">
        <v>44870</v>
      </c>
      <c r="D15" s="11">
        <v>44859</v>
      </c>
      <c r="E15" s="11"/>
      <c r="F15" s="11"/>
      <c r="G15" s="1">
        <f t="shared" si="0"/>
        <v>-11</v>
      </c>
      <c r="H15" s="10">
        <f t="shared" si="1"/>
        <v>-1754.28</v>
      </c>
    </row>
    <row r="16" spans="1:8" x14ac:dyDescent="0.25">
      <c r="A16" s="17" t="s">
        <v>110</v>
      </c>
      <c r="B16" s="10">
        <v>108.63</v>
      </c>
      <c r="C16" s="11">
        <v>44889</v>
      </c>
      <c r="D16" s="11">
        <v>44859</v>
      </c>
      <c r="E16" s="11"/>
      <c r="F16" s="11"/>
      <c r="G16" s="1">
        <f t="shared" si="0"/>
        <v>-30</v>
      </c>
      <c r="H16" s="10">
        <f t="shared" si="1"/>
        <v>-3258.8999999999996</v>
      </c>
    </row>
    <row r="17" spans="1:8" x14ac:dyDescent="0.25">
      <c r="A17" s="17" t="s">
        <v>110</v>
      </c>
      <c r="B17" s="10">
        <v>173.5</v>
      </c>
      <c r="C17" s="11">
        <v>44889</v>
      </c>
      <c r="D17" s="11">
        <v>44859</v>
      </c>
      <c r="E17" s="11"/>
      <c r="F17" s="11"/>
      <c r="G17" s="1">
        <f t="shared" si="0"/>
        <v>-30</v>
      </c>
      <c r="H17" s="10">
        <f t="shared" si="1"/>
        <v>-5205</v>
      </c>
    </row>
    <row r="18" spans="1:8" x14ac:dyDescent="0.25">
      <c r="A18" s="17" t="s">
        <v>111</v>
      </c>
      <c r="B18" s="10">
        <v>1908</v>
      </c>
      <c r="C18" s="11">
        <v>44870</v>
      </c>
      <c r="D18" s="11">
        <v>44859</v>
      </c>
      <c r="E18" s="11"/>
      <c r="F18" s="11"/>
      <c r="G18" s="1">
        <f t="shared" si="0"/>
        <v>-11</v>
      </c>
      <c r="H18" s="10">
        <f t="shared" si="1"/>
        <v>-20988</v>
      </c>
    </row>
    <row r="19" spans="1:8" x14ac:dyDescent="0.25">
      <c r="A19" s="17" t="s">
        <v>112</v>
      </c>
      <c r="B19" s="10">
        <v>1771.86</v>
      </c>
      <c r="C19" s="11">
        <v>44899</v>
      </c>
      <c r="D19" s="11">
        <v>44890</v>
      </c>
      <c r="E19" s="11"/>
      <c r="F19" s="11"/>
      <c r="G19" s="1">
        <f t="shared" si="0"/>
        <v>-9</v>
      </c>
      <c r="H19" s="10">
        <f t="shared" si="1"/>
        <v>-15946.74</v>
      </c>
    </row>
    <row r="20" spans="1:8" x14ac:dyDescent="0.25">
      <c r="A20" s="17" t="s">
        <v>113</v>
      </c>
      <c r="B20" s="10">
        <v>80</v>
      </c>
      <c r="C20" s="11">
        <v>44920</v>
      </c>
      <c r="D20" s="11">
        <v>44890</v>
      </c>
      <c r="E20" s="11"/>
      <c r="F20" s="11"/>
      <c r="G20" s="1">
        <f t="shared" si="0"/>
        <v>-30</v>
      </c>
      <c r="H20" s="10">
        <f t="shared" si="1"/>
        <v>-2400</v>
      </c>
    </row>
    <row r="21" spans="1:8" x14ac:dyDescent="0.25">
      <c r="A21" s="17" t="s">
        <v>114</v>
      </c>
      <c r="B21" s="10">
        <v>545.45000000000005</v>
      </c>
      <c r="C21" s="11">
        <v>44920</v>
      </c>
      <c r="D21" s="11">
        <v>44890</v>
      </c>
      <c r="E21" s="11"/>
      <c r="F21" s="11"/>
      <c r="G21" s="1">
        <f t="shared" si="0"/>
        <v>-30</v>
      </c>
      <c r="H21" s="10">
        <f t="shared" si="1"/>
        <v>-16363.500000000002</v>
      </c>
    </row>
    <row r="22" spans="1:8" x14ac:dyDescent="0.25">
      <c r="A22" s="17" t="s">
        <v>115</v>
      </c>
      <c r="B22" s="10">
        <v>6592.37</v>
      </c>
      <c r="C22" s="11">
        <v>44920</v>
      </c>
      <c r="D22" s="11">
        <v>44890</v>
      </c>
      <c r="E22" s="11"/>
      <c r="F22" s="11"/>
      <c r="G22" s="1">
        <f t="shared" si="0"/>
        <v>-30</v>
      </c>
      <c r="H22" s="10">
        <f t="shared" si="1"/>
        <v>-197771.1</v>
      </c>
    </row>
    <row r="23" spans="1:8" x14ac:dyDescent="0.25">
      <c r="A23" s="17" t="s">
        <v>116</v>
      </c>
      <c r="B23" s="10">
        <v>43.21</v>
      </c>
      <c r="C23" s="11">
        <v>44920</v>
      </c>
      <c r="D23" s="11">
        <v>44890</v>
      </c>
      <c r="E23" s="11"/>
      <c r="F23" s="11"/>
      <c r="G23" s="1">
        <f t="shared" si="0"/>
        <v>-30</v>
      </c>
      <c r="H23" s="10">
        <f t="shared" si="1"/>
        <v>-1296.3</v>
      </c>
    </row>
    <row r="24" spans="1:8" x14ac:dyDescent="0.25">
      <c r="A24" s="17" t="s">
        <v>117</v>
      </c>
      <c r="B24" s="10">
        <v>6898.5</v>
      </c>
      <c r="C24" s="11">
        <v>44920</v>
      </c>
      <c r="D24" s="11">
        <v>44890</v>
      </c>
      <c r="E24" s="11"/>
      <c r="F24" s="11"/>
      <c r="G24" s="1">
        <f t="shared" si="0"/>
        <v>-30</v>
      </c>
      <c r="H24" s="10">
        <f t="shared" si="1"/>
        <v>-206955</v>
      </c>
    </row>
    <row r="25" spans="1:8" x14ac:dyDescent="0.25">
      <c r="A25" s="17" t="s">
        <v>118</v>
      </c>
      <c r="B25" s="10">
        <v>4063.5</v>
      </c>
      <c r="C25" s="11">
        <v>44920</v>
      </c>
      <c r="D25" s="11">
        <v>44890</v>
      </c>
      <c r="E25" s="11"/>
      <c r="F25" s="11"/>
      <c r="G25" s="1">
        <f t="shared" si="0"/>
        <v>-30</v>
      </c>
      <c r="H25" s="10">
        <f t="shared" si="1"/>
        <v>-121905</v>
      </c>
    </row>
    <row r="26" spans="1:8" x14ac:dyDescent="0.25">
      <c r="A26" s="17" t="s">
        <v>119</v>
      </c>
      <c r="B26" s="10">
        <v>3301.41</v>
      </c>
      <c r="C26" s="11">
        <v>44920</v>
      </c>
      <c r="D26" s="11">
        <v>44890</v>
      </c>
      <c r="E26" s="11"/>
      <c r="F26" s="11"/>
      <c r="G26" s="1">
        <f t="shared" si="0"/>
        <v>-30</v>
      </c>
      <c r="H26" s="10">
        <f t="shared" si="1"/>
        <v>-99042.299999999988</v>
      </c>
    </row>
    <row r="27" spans="1:8" x14ac:dyDescent="0.25">
      <c r="A27" s="17" t="s">
        <v>120</v>
      </c>
      <c r="B27" s="10">
        <v>859.09</v>
      </c>
      <c r="C27" s="11">
        <v>44925</v>
      </c>
      <c r="D27" s="11">
        <v>44901</v>
      </c>
      <c r="E27" s="11"/>
      <c r="F27" s="11"/>
      <c r="G27" s="1">
        <f t="shared" si="0"/>
        <v>-24</v>
      </c>
      <c r="H27" s="10">
        <f t="shared" si="1"/>
        <v>-20618.16</v>
      </c>
    </row>
    <row r="28" spans="1:8" x14ac:dyDescent="0.25">
      <c r="A28" s="17" t="s">
        <v>121</v>
      </c>
      <c r="B28" s="10">
        <v>12</v>
      </c>
      <c r="C28" s="11">
        <v>44930</v>
      </c>
      <c r="D28" s="11">
        <v>44901</v>
      </c>
      <c r="E28" s="11"/>
      <c r="F28" s="11"/>
      <c r="G28" s="1">
        <f t="shared" si="0"/>
        <v>-29</v>
      </c>
      <c r="H28" s="10">
        <f t="shared" si="1"/>
        <v>-348</v>
      </c>
    </row>
    <row r="29" spans="1:8" x14ac:dyDescent="0.25">
      <c r="A29" s="17" t="s">
        <v>122</v>
      </c>
      <c r="B29" s="10">
        <v>4674.5</v>
      </c>
      <c r="C29" s="11">
        <v>44930</v>
      </c>
      <c r="D29" s="11">
        <v>44901</v>
      </c>
      <c r="E29" s="11"/>
      <c r="F29" s="11"/>
      <c r="G29" s="1">
        <f t="shared" si="0"/>
        <v>-29</v>
      </c>
      <c r="H29" s="10">
        <f t="shared" si="1"/>
        <v>-135560.5</v>
      </c>
    </row>
    <row r="30" spans="1:8" x14ac:dyDescent="0.25">
      <c r="A30" s="17" t="s">
        <v>123</v>
      </c>
      <c r="B30" s="10">
        <v>300</v>
      </c>
      <c r="C30" s="11">
        <v>44923</v>
      </c>
      <c r="D30" s="11">
        <v>44901</v>
      </c>
      <c r="E30" s="11"/>
      <c r="F30" s="11"/>
      <c r="G30" s="1">
        <f t="shared" si="0"/>
        <v>-22</v>
      </c>
      <c r="H30" s="10">
        <f t="shared" si="1"/>
        <v>-6600</v>
      </c>
    </row>
    <row r="31" spans="1:8" x14ac:dyDescent="0.25">
      <c r="A31" s="17" t="s">
        <v>124</v>
      </c>
      <c r="B31" s="10">
        <v>4557</v>
      </c>
      <c r="C31" s="11">
        <v>44930</v>
      </c>
      <c r="D31" s="11">
        <v>44901</v>
      </c>
      <c r="E31" s="11"/>
      <c r="F31" s="11"/>
      <c r="G31" s="1">
        <f t="shared" si="0"/>
        <v>-29</v>
      </c>
      <c r="H31" s="10">
        <f t="shared" si="1"/>
        <v>-132153</v>
      </c>
    </row>
    <row r="32" spans="1:8" x14ac:dyDescent="0.25">
      <c r="A32" s="17" t="s">
        <v>125</v>
      </c>
      <c r="B32" s="10">
        <v>131.19999999999999</v>
      </c>
      <c r="C32" s="11">
        <v>44945</v>
      </c>
      <c r="D32" s="11">
        <v>44915</v>
      </c>
      <c r="E32" s="11"/>
      <c r="F32" s="11"/>
      <c r="G32" s="1">
        <f t="shared" si="0"/>
        <v>-30</v>
      </c>
      <c r="H32" s="10">
        <f t="shared" si="1"/>
        <v>-3935.9999999999995</v>
      </c>
    </row>
    <row r="33" spans="1:8" x14ac:dyDescent="0.25">
      <c r="A33" s="17" t="s">
        <v>126</v>
      </c>
      <c r="B33" s="10">
        <v>5638</v>
      </c>
      <c r="C33" s="11">
        <v>44944</v>
      </c>
      <c r="D33" s="11">
        <v>44915</v>
      </c>
      <c r="E33" s="11"/>
      <c r="F33" s="11"/>
      <c r="G33" s="1">
        <f t="shared" si="0"/>
        <v>-29</v>
      </c>
      <c r="H33" s="10">
        <f t="shared" si="1"/>
        <v>-163502</v>
      </c>
    </row>
    <row r="34" spans="1:8" x14ac:dyDescent="0.25">
      <c r="A34" s="17" t="s">
        <v>127</v>
      </c>
      <c r="B34" s="10">
        <v>1134.6199999999999</v>
      </c>
      <c r="C34" s="11">
        <v>44945</v>
      </c>
      <c r="D34" s="11">
        <v>44915</v>
      </c>
      <c r="E34" s="11"/>
      <c r="F34" s="11"/>
      <c r="G34" s="1">
        <f t="shared" si="0"/>
        <v>-30</v>
      </c>
      <c r="H34" s="10">
        <f t="shared" si="1"/>
        <v>-34038.6</v>
      </c>
    </row>
    <row r="35" spans="1:8" x14ac:dyDescent="0.25">
      <c r="A35" s="17" t="s">
        <v>128</v>
      </c>
      <c r="B35" s="10">
        <v>4743.16</v>
      </c>
      <c r="C35" s="11">
        <v>44945</v>
      </c>
      <c r="D35" s="11">
        <v>44915</v>
      </c>
      <c r="E35" s="11"/>
      <c r="F35" s="11"/>
      <c r="G35" s="1">
        <f t="shared" si="0"/>
        <v>-30</v>
      </c>
      <c r="H35" s="10">
        <f t="shared" si="1"/>
        <v>-142294.79999999999</v>
      </c>
    </row>
    <row r="36" spans="1:8" x14ac:dyDescent="0.25">
      <c r="A36" s="17" t="s">
        <v>129</v>
      </c>
      <c r="B36" s="10">
        <v>6783</v>
      </c>
      <c r="C36" s="11">
        <v>44944</v>
      </c>
      <c r="D36" s="11">
        <v>44916</v>
      </c>
      <c r="E36" s="11"/>
      <c r="F36" s="11"/>
      <c r="G36" s="1">
        <f t="shared" si="0"/>
        <v>-28</v>
      </c>
      <c r="H36" s="10">
        <f t="shared" si="1"/>
        <v>-189924</v>
      </c>
    </row>
    <row r="37" spans="1:8" x14ac:dyDescent="0.25">
      <c r="A37" s="17" t="s">
        <v>130</v>
      </c>
      <c r="B37" s="10">
        <v>2004.76</v>
      </c>
      <c r="C37" s="11">
        <v>44944</v>
      </c>
      <c r="D37" s="11">
        <v>44916</v>
      </c>
      <c r="E37" s="11"/>
      <c r="F37" s="11"/>
      <c r="G37" s="1">
        <f t="shared" si="0"/>
        <v>-28</v>
      </c>
      <c r="H37" s="10">
        <f t="shared" si="1"/>
        <v>-56133.279999999999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2023-01-27T11:22:46Z</dcterms:modified>
</cp:coreProperties>
</file>