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filterPrivacy="1" defaultThemeVersion="124226"/>
  <xr:revisionPtr revIDLastSave="0" documentId="8_{511F012D-8934-4759-A8C6-3A16644332A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B14" i="1" l="1"/>
  <c r="C14" i="1"/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H15" i="5"/>
  <c r="G15" i="5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H7" i="5"/>
  <c r="G7" i="5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H19" i="4"/>
  <c r="G19" i="4"/>
  <c r="G18" i="4"/>
  <c r="H18" i="4" s="1"/>
  <c r="G17" i="4"/>
  <c r="H17" i="4" s="1"/>
  <c r="G16" i="4"/>
  <c r="H16" i="4" s="1"/>
  <c r="G15" i="4"/>
  <c r="H15" i="4" s="1"/>
  <c r="G14" i="4"/>
  <c r="H14" i="4" s="1"/>
  <c r="H13" i="4"/>
  <c r="G13" i="4"/>
  <c r="G12" i="4"/>
  <c r="H12" i="4" s="1"/>
  <c r="G11" i="4"/>
  <c r="H11" i="4" s="1"/>
  <c r="G10" i="4"/>
  <c r="H10" i="4" s="1"/>
  <c r="G9" i="4"/>
  <c r="H9" i="4" s="1"/>
  <c r="G8" i="4"/>
  <c r="H8" i="4" s="1"/>
  <c r="H7" i="4"/>
  <c r="G7" i="4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G39" i="3"/>
  <c r="H39" i="3" s="1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H23" i="3"/>
  <c r="G23" i="3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H15" i="3"/>
  <c r="G15" i="3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/>
  <c r="G19" i="2"/>
  <c r="G18" i="2"/>
  <c r="H18" i="2" s="1"/>
  <c r="G17" i="2"/>
  <c r="H17" i="2" s="1"/>
  <c r="G16" i="2"/>
  <c r="H16" i="2" s="1"/>
  <c r="G15" i="2"/>
  <c r="G14" i="2"/>
  <c r="G13" i="2"/>
  <c r="H13" i="2" s="1"/>
  <c r="G12" i="2"/>
  <c r="H12" i="2" s="1"/>
  <c r="G11" i="2"/>
  <c r="G10" i="2"/>
  <c r="H10" i="2" s="1"/>
  <c r="G9" i="2"/>
  <c r="H9" i="2" s="1"/>
  <c r="G8" i="2"/>
  <c r="H8" i="2" s="1"/>
  <c r="G7" i="2"/>
  <c r="G6" i="2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26" i="2"/>
  <c r="H19" i="2"/>
  <c r="H15" i="2"/>
  <c r="H14" i="2"/>
  <c r="H11" i="2"/>
  <c r="H7" i="2"/>
  <c r="H6" i="2"/>
  <c r="H1" i="2" l="1"/>
  <c r="G1" i="4"/>
  <c r="D15" i="1" s="1"/>
  <c r="C15" i="1"/>
  <c r="C9" i="1"/>
  <c r="H1" i="4"/>
  <c r="G1" i="5"/>
  <c r="D16" i="1" s="1"/>
  <c r="C16" i="1"/>
  <c r="H1" i="5"/>
  <c r="H1" i="3"/>
  <c r="G1" i="3" s="1"/>
  <c r="D14" i="1" s="1"/>
  <c r="A9" i="1"/>
  <c r="E9" i="1" l="1"/>
  <c r="G1" i="2"/>
  <c r="D13" i="1" s="1"/>
</calcChain>
</file>

<file path=xl/sharedStrings.xml><?xml version="1.0" encoding="utf-8"?>
<sst xmlns="http://schemas.openxmlformats.org/spreadsheetml/2006/main" count="129" uniqueCount="100">
  <si>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</si>
  <si>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</si>
  <si>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</si>
  <si>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</si>
  <si>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</si>
  <si>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</si>
  <si>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</si>
  <si>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</si>
  <si>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</si>
  <si>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</si>
  <si>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</si>
  <si>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</si>
  <si>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</si>
  <si>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</si>
  <si>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</si>
  <si>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</si>
  <si>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</si>
  <si>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</si>
  <si>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</si>
  <si>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</si>
  <si>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PASQUALE SOTTOCORNO</t>
  </si>
  <si>
    <t>20138 MILANO (MI) VIA MEDICI DEL VASCELLO,42 C.F. 97504710159 C.M. MIIC8DR008</t>
  </si>
  <si>
    <t>497 del 06/09/2022</t>
  </si>
  <si>
    <t>8155157 del 30/11/2022</t>
  </si>
  <si>
    <t>245/02 del 19/12/2022</t>
  </si>
  <si>
    <t>563/FE del 27/12/2022</t>
  </si>
  <si>
    <t>2317/EL del 18/11/2022</t>
  </si>
  <si>
    <t>10/02 del 16/01/2023</t>
  </si>
  <si>
    <t>FATTPA 14_23 del 20/01/2023</t>
  </si>
  <si>
    <t>FPA 24/23 del 10/01/2023</t>
  </si>
  <si>
    <t>230011/E del 23/01/2023</t>
  </si>
  <si>
    <t>16/2023 del 19/01/2023</t>
  </si>
  <si>
    <t>3163/ME del 28/12/2022</t>
  </si>
  <si>
    <t>2697/EG del 28/12/2022</t>
  </si>
  <si>
    <t>121 del 24/01/2023</t>
  </si>
  <si>
    <t>122 del 24/01/2023</t>
  </si>
  <si>
    <t>237.2023 del 16/02/2023</t>
  </si>
  <si>
    <t>99/E del 07/02/2023</t>
  </si>
  <si>
    <t>FATTPA 30_23 del 10/02/2023</t>
  </si>
  <si>
    <t>PA_158/2023 del 17/02/2023</t>
  </si>
  <si>
    <t>34/02 del 15/02/2023</t>
  </si>
  <si>
    <t>264 del 17/02/2023</t>
  </si>
  <si>
    <t>44/02 del 10/03/2023</t>
  </si>
  <si>
    <t>Fattura 7-2023 del 07/02/2023</t>
  </si>
  <si>
    <t>FATTPA 46_23 del 16/03/2023</t>
  </si>
  <si>
    <t>420 del 24/03/2023</t>
  </si>
  <si>
    <t>58/02 del 13/03/2023</t>
  </si>
  <si>
    <t>FPA 3/23 del 30/03/2023</t>
  </si>
  <si>
    <t>170/E del 17/03/2023</t>
  </si>
  <si>
    <t>142 del 17/03/2023</t>
  </si>
  <si>
    <t>749 del 12/04/2023</t>
  </si>
  <si>
    <t>EFAT/2023/0955 del 13/04/2023</t>
  </si>
  <si>
    <t>2095 del 04/04/2023</t>
  </si>
  <si>
    <t>Fattura 15-2023 del 07/04/2023</t>
  </si>
  <si>
    <t>491 del 17/04/2023</t>
  </si>
  <si>
    <t>FATTPA 58_23 del 20/04/2023</t>
  </si>
  <si>
    <t>85/02 del 17/04/2023</t>
  </si>
  <si>
    <t>1023088345 del 10/04/2023</t>
  </si>
  <si>
    <t>1023096012 del 12/04/2023</t>
  </si>
  <si>
    <t>3/02 del 21/03/2023</t>
  </si>
  <si>
    <t>207/2023 del 13/04/2023</t>
  </si>
  <si>
    <t>152 del 20/04/2023</t>
  </si>
  <si>
    <t>141 del 28/03/2023</t>
  </si>
  <si>
    <t>17/E-2023 del 08/05/2023</t>
  </si>
  <si>
    <t>236/E del 21/04/2023</t>
  </si>
  <si>
    <t>2937/A/2023 del 29/04/2023</t>
  </si>
  <si>
    <t>2023-FP-0000090 del 28/04/2023</t>
  </si>
  <si>
    <t>1023120133 del 02/05/2023</t>
  </si>
  <si>
    <t>FPA 1/23 del 10/05/2023</t>
  </si>
  <si>
    <t>2023/VFE/181 del 21/04/2023</t>
  </si>
  <si>
    <t>A-63 del 03/05/2023</t>
  </si>
  <si>
    <t>209.FE del 12/05/2023</t>
  </si>
  <si>
    <t>509 del 29/05/2023</t>
  </si>
  <si>
    <t>P-280 del 17/05/2023</t>
  </si>
  <si>
    <t>8/BPA del 12/01/2023</t>
  </si>
  <si>
    <t>316/2023 del 27/05/2023</t>
  </si>
  <si>
    <t>271 del 12/05/2023</t>
  </si>
  <si>
    <t>258/P del 30/05/2023</t>
  </si>
  <si>
    <t>77 del 31/05/2023</t>
  </si>
  <si>
    <t>1023151305 del 01/06/2023</t>
  </si>
  <si>
    <t>681 del 19/05/2023</t>
  </si>
  <si>
    <t>FATTPA 74_23 del 19/05/2023</t>
  </si>
  <si>
    <t>119/02 del 15/05/2023</t>
  </si>
  <si>
    <t>19/P del 31/01/2023</t>
  </si>
  <si>
    <t>152/02 del 16/06/2023</t>
  </si>
  <si>
    <t>151/02 del 16/06/2023</t>
  </si>
  <si>
    <t>FATTPA 91_23 del 21/06/2023</t>
  </si>
  <si>
    <t>FATTPA 90_23 del 21/06/2023</t>
  </si>
  <si>
    <t>836 del 21/06/2023</t>
  </si>
  <si>
    <t>00000321/02/2023 del 13/04/2023</t>
  </si>
  <si>
    <t>00000511/02/2023 del 05/06/2023</t>
  </si>
  <si>
    <t>27423251 del 24/05/2023</t>
  </si>
  <si>
    <t>FPA 2/23 del 10/05/2023</t>
  </si>
  <si>
    <t>136/02 del 31/05/2023</t>
  </si>
  <si>
    <t>143DD del 31/05/2023</t>
  </si>
  <si>
    <t>000120/5 del 01/06/2023</t>
  </si>
  <si>
    <t>137 del 09/06/2023</t>
  </si>
  <si>
    <t>138 del 09/06/2023</t>
  </si>
  <si>
    <t>20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</si>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</sst>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4" workbookViewId="0">
      <selection activeCell="B14" sqref="B14"/>
    </sheetView>
  </sheetViews>
  <sheetFormatPr defaultColWidth="9.1796875" defaultRowHeight="14.5" x14ac:dyDescent="0.35"/>
  <cols>
    <col min="1" max="1" width="17.54296875" style="4" customWidth="1"/>
    <col min="2" max="4" width="16.54296875" style="4" customWidth="1"/>
    <col min="5" max="5" width="14.81640625" style="4" customWidth="1"/>
    <col min="6" max="6" width="16.54296875" style="4" customWidth="1"/>
    <col min="7" max="7" width="36.54296875" style="4" customWidth="1"/>
    <col min="8" max="16384" width="9.1796875" style="4"/>
  </cols>
  <sheetData>
    <row r="1" spans="1:11" x14ac:dyDescent="0.35">
      <c r="A1" s="3"/>
    </row>
    <row r="2" spans="1:11" ht="16" customHeight="1" x14ac:dyDescent="0.45">
      <c r="B2" s="5" t="s">
        <v>20</v>
      </c>
    </row>
    <row r="3" spans="1:11" ht="12.75" customHeight="1" x14ac:dyDescent="0.35">
      <c r="B3" s="2" t="s">
        <v>21</v>
      </c>
    </row>
    <row r="4" spans="1:11" ht="15" thickBot="1" x14ac:dyDescent="0.4"/>
    <row r="5" spans="1:11" ht="18" customHeight="1" thickBot="1" x14ac:dyDescent="0.55000000000000004">
      <c r="B5" s="9" t="s">
        <v>17</v>
      </c>
      <c r="F5" s="18">
        <v>2023</v>
      </c>
    </row>
    <row r="7" spans="1:11" s="20" customFormat="1" ht="25" customHeight="1" x14ac:dyDescent="0.5">
      <c r="A7" s="36" t="s">
        <v>1</v>
      </c>
      <c r="B7" s="37"/>
      <c r="C7" s="37"/>
      <c r="D7" s="37"/>
      <c r="E7" s="37"/>
      <c r="F7" s="38"/>
    </row>
    <row r="8" spans="1:11" ht="30.75" customHeight="1" x14ac:dyDescent="0.3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4">
      <c r="A9" s="39">
        <f>SUM(B13:B16)</f>
        <v>81</v>
      </c>
      <c r="B9" s="35"/>
      <c r="C9" s="34">
        <f>SUM(C13:C16)</f>
        <v>254193.40000000002</v>
      </c>
      <c r="D9" s="35"/>
      <c r="E9" s="40">
        <f>('Trimestre 1'!H1+'Trimestre 2'!H1+'Trimestre 3'!H1+'Trimestre 4'!H1)/C9</f>
        <v>-7.1034038255910694</v>
      </c>
      <c r="F9" s="41"/>
    </row>
    <row r="10" spans="1:11" s="6" customFormat="1" ht="20.149999999999999" customHeight="1" thickBot="1" x14ac:dyDescent="0.4">
      <c r="A10" s="21"/>
      <c r="B10" s="21"/>
      <c r="C10" s="22"/>
      <c r="D10" s="21"/>
      <c r="E10" s="23"/>
      <c r="F10" s="30"/>
    </row>
    <row r="11" spans="1:11" s="20" customFormat="1" ht="25" customHeight="1" x14ac:dyDescent="0.5">
      <c r="A11" s="42" t="s">
        <v>2</v>
      </c>
      <c r="B11" s="43"/>
      <c r="C11" s="43"/>
      <c r="D11" s="43"/>
      <c r="E11" s="43"/>
      <c r="F11" s="44"/>
    </row>
    <row r="12" spans="1:11" ht="46.5" customHeight="1" x14ac:dyDescent="0.3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35">
      <c r="A13" s="28" t="s">
        <v>13</v>
      </c>
      <c r="B13" s="17">
        <f>'Trimestre 1'!C1</f>
        <v>23</v>
      </c>
      <c r="C13" s="29">
        <f>'Trimestre 1'!B1</f>
        <v>86104.2</v>
      </c>
      <c r="D13" s="29">
        <f>'Trimestre 1'!G1</f>
        <v>23.753083937833452</v>
      </c>
      <c r="E13" s="29">
        <v>29737.54</v>
      </c>
      <c r="F13" s="33" t="s">
        <v>98</v>
      </c>
      <c r="G13" s="7"/>
      <c r="H13" s="8"/>
      <c r="I13" s="8"/>
      <c r="J13" s="6"/>
      <c r="K13" s="6"/>
    </row>
    <row r="14" spans="1:11" ht="22.5" customHeight="1" x14ac:dyDescent="0.35">
      <c r="A14" s="28" t="s">
        <v>14</v>
      </c>
      <c r="B14" s="17">
        <f>'Trimestre 2'!C1</f>
        <v>58</v>
      </c>
      <c r="C14" s="29">
        <f>'Trimestre 2'!B1</f>
        <v>168089.2</v>
      </c>
      <c r="D14" s="29">
        <f>'Trimestre 2'!G1</f>
        <v>-22.909732808532613</v>
      </c>
      <c r="E14" s="29">
        <v>8274.5</v>
      </c>
      <c r="F14" s="33" t="s">
        <v>99</v>
      </c>
      <c r="G14" s="6"/>
      <c r="H14" s="6"/>
      <c r="I14" s="6"/>
      <c r="J14" s="6"/>
      <c r="K14" s="6"/>
    </row>
    <row r="15" spans="1:11" ht="22.5" customHeight="1" x14ac:dyDescent="0.35">
      <c r="A15" s="28" t="s">
        <v>15</v>
      </c>
      <c r="B15" s="17">
        <f>'Trimestre 3'!C1</f>
        <v>0</v>
      </c>
      <c r="C15" s="29">
        <f>'Trimestre 3'!B1</f>
        <v>0</v>
      </c>
      <c r="D15" s="29">
        <f>'Trimestre 3'!G1</f>
        <v>0</v>
      </c>
      <c r="E15" s="29"/>
      <c r="F15" s="33"/>
    </row>
    <row r="16" spans="1:11" ht="21.75" customHeight="1" x14ac:dyDescent="0.35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4.5" x14ac:dyDescent="0.35"/>
  <cols>
    <col min="1" max="1" width="27" customWidth="1"/>
    <col min="2" max="2" width="12.7265625" customWidth="1"/>
    <col min="3" max="3" width="16.1796875" bestFit="1" customWidth="1"/>
    <col min="4" max="4" width="15.453125" bestFit="1" customWidth="1"/>
    <col min="5" max="6" width="15.453125" customWidth="1"/>
    <col min="7" max="7" width="16.26953125" customWidth="1"/>
    <col min="8" max="8" width="14.26953125" customWidth="1"/>
  </cols>
  <sheetData>
    <row r="1" spans="1:8" x14ac:dyDescent="0.35">
      <c r="B1" s="15">
        <f>SUM(B4:B353)</f>
        <v>86104.2</v>
      </c>
      <c r="C1">
        <f>COUNTA(A4:A353)</f>
        <v>23</v>
      </c>
      <c r="G1" s="16">
        <f>IF(B1&lt;&gt;0,H1/B1,0)</f>
        <v>23.753083937833452</v>
      </c>
      <c r="H1" s="15">
        <f>SUM(H4:H353)</f>
        <v>2045240.2899999991</v>
      </c>
    </row>
    <row r="3" spans="1:8" s="11" customFormat="1" ht="43.5" x14ac:dyDescent="0.3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5">
      <c r="A4" s="19" t="s">
        <v>22</v>
      </c>
      <c r="B4" s="12">
        <v>37100</v>
      </c>
      <c r="C4" s="13">
        <v>44870</v>
      </c>
      <c r="D4" s="13">
        <v>44943</v>
      </c>
      <c r="E4" s="13"/>
      <c r="F4" s="13"/>
      <c r="G4" s="1">
        <f>D4-C4-(F4-E4)</f>
        <v>73</v>
      </c>
      <c r="H4" s="12">
        <f>B4*G4</f>
        <v>2708300</v>
      </c>
    </row>
    <row r="5" spans="1:8" x14ac:dyDescent="0.35">
      <c r="A5" s="19" t="s">
        <v>23</v>
      </c>
      <c r="B5" s="12">
        <v>2497.8200000000002</v>
      </c>
      <c r="C5" s="13">
        <v>44975</v>
      </c>
      <c r="D5" s="13">
        <v>44951</v>
      </c>
      <c r="E5" s="13"/>
      <c r="F5" s="13"/>
      <c r="G5" s="1">
        <f t="shared" ref="G5:G68" si="0">D5-C5-(F5-E5)</f>
        <v>-24</v>
      </c>
      <c r="H5" s="12">
        <f t="shared" ref="H5:H68" si="1">B5*G5</f>
        <v>-59947.680000000008</v>
      </c>
    </row>
    <row r="6" spans="1:8" x14ac:dyDescent="0.35">
      <c r="A6" s="19" t="s">
        <v>24</v>
      </c>
      <c r="B6" s="12">
        <v>4851</v>
      </c>
      <c r="C6" s="13">
        <v>44967</v>
      </c>
      <c r="D6" s="13">
        <v>44951</v>
      </c>
      <c r="E6" s="13"/>
      <c r="F6" s="13"/>
      <c r="G6" s="1">
        <f t="shared" si="0"/>
        <v>-16</v>
      </c>
      <c r="H6" s="12">
        <f t="shared" si="1"/>
        <v>-77616</v>
      </c>
    </row>
    <row r="7" spans="1:8" x14ac:dyDescent="0.35">
      <c r="A7" s="19" t="s">
        <v>25</v>
      </c>
      <c r="B7" s="12">
        <v>2732.59</v>
      </c>
      <c r="C7" s="13">
        <v>44975</v>
      </c>
      <c r="D7" s="13">
        <v>44951</v>
      </c>
      <c r="E7" s="13"/>
      <c r="F7" s="13"/>
      <c r="G7" s="1">
        <f t="shared" si="0"/>
        <v>-24</v>
      </c>
      <c r="H7" s="12">
        <f t="shared" si="1"/>
        <v>-65582.16</v>
      </c>
    </row>
    <row r="8" spans="1:8" x14ac:dyDescent="0.35">
      <c r="A8" s="19" t="s">
        <v>26</v>
      </c>
      <c r="B8" s="12">
        <v>255</v>
      </c>
      <c r="C8" s="13">
        <v>44917</v>
      </c>
      <c r="D8" s="13">
        <v>44951</v>
      </c>
      <c r="E8" s="13"/>
      <c r="F8" s="13"/>
      <c r="G8" s="1">
        <f t="shared" si="0"/>
        <v>34</v>
      </c>
      <c r="H8" s="12">
        <f t="shared" si="1"/>
        <v>8670</v>
      </c>
    </row>
    <row r="9" spans="1:8" x14ac:dyDescent="0.35">
      <c r="A9" s="19" t="s">
        <v>27</v>
      </c>
      <c r="B9" s="12">
        <v>1113</v>
      </c>
      <c r="C9" s="13">
        <v>44979</v>
      </c>
      <c r="D9" s="13">
        <v>44951</v>
      </c>
      <c r="E9" s="13"/>
      <c r="F9" s="13"/>
      <c r="G9" s="1">
        <f t="shared" si="0"/>
        <v>-28</v>
      </c>
      <c r="H9" s="12">
        <f t="shared" si="1"/>
        <v>-31164</v>
      </c>
    </row>
    <row r="10" spans="1:8" x14ac:dyDescent="0.35">
      <c r="A10" s="19" t="s">
        <v>28</v>
      </c>
      <c r="B10" s="12">
        <v>4147.5</v>
      </c>
      <c r="C10" s="13">
        <v>44979</v>
      </c>
      <c r="D10" s="13">
        <v>44951</v>
      </c>
      <c r="E10" s="13"/>
      <c r="F10" s="13"/>
      <c r="G10" s="1">
        <f t="shared" si="0"/>
        <v>-28</v>
      </c>
      <c r="H10" s="12">
        <f t="shared" si="1"/>
        <v>-116130</v>
      </c>
    </row>
    <row r="11" spans="1:8" x14ac:dyDescent="0.35">
      <c r="A11" s="19" t="s">
        <v>29</v>
      </c>
      <c r="B11" s="12">
        <v>350</v>
      </c>
      <c r="C11" s="13">
        <v>44979</v>
      </c>
      <c r="D11" s="13">
        <v>44951</v>
      </c>
      <c r="E11" s="13"/>
      <c r="F11" s="13"/>
      <c r="G11" s="1">
        <f t="shared" si="0"/>
        <v>-28</v>
      </c>
      <c r="H11" s="12">
        <f t="shared" si="1"/>
        <v>-9800</v>
      </c>
    </row>
    <row r="12" spans="1:8" x14ac:dyDescent="0.35">
      <c r="A12" s="19" t="s">
        <v>29</v>
      </c>
      <c r="B12" s="12">
        <v>673</v>
      </c>
      <c r="C12" s="13">
        <v>44979</v>
      </c>
      <c r="D12" s="13">
        <v>44951</v>
      </c>
      <c r="E12" s="13"/>
      <c r="F12" s="13"/>
      <c r="G12" s="1">
        <f t="shared" si="0"/>
        <v>-28</v>
      </c>
      <c r="H12" s="12">
        <f t="shared" si="1"/>
        <v>-18844</v>
      </c>
    </row>
    <row r="13" spans="1:8" x14ac:dyDescent="0.35">
      <c r="A13" s="19" t="s">
        <v>30</v>
      </c>
      <c r="B13" s="12">
        <v>1192</v>
      </c>
      <c r="C13" s="13">
        <v>44980</v>
      </c>
      <c r="D13" s="13">
        <v>44951</v>
      </c>
      <c r="E13" s="13"/>
      <c r="F13" s="13"/>
      <c r="G13" s="1">
        <f t="shared" si="0"/>
        <v>-29</v>
      </c>
      <c r="H13" s="12">
        <f t="shared" si="1"/>
        <v>-34568</v>
      </c>
    </row>
    <row r="14" spans="1:8" x14ac:dyDescent="0.35">
      <c r="A14" s="19" t="s">
        <v>31</v>
      </c>
      <c r="B14" s="12">
        <v>538</v>
      </c>
      <c r="C14" s="13">
        <v>44979</v>
      </c>
      <c r="D14" s="13">
        <v>44951</v>
      </c>
      <c r="E14" s="13"/>
      <c r="F14" s="13"/>
      <c r="G14" s="1">
        <f t="shared" si="0"/>
        <v>-28</v>
      </c>
      <c r="H14" s="12">
        <f t="shared" si="1"/>
        <v>-15064</v>
      </c>
    </row>
    <row r="15" spans="1:8" x14ac:dyDescent="0.35">
      <c r="A15" s="19" t="s">
        <v>32</v>
      </c>
      <c r="B15" s="12">
        <v>434.5</v>
      </c>
      <c r="C15" s="13">
        <v>44975</v>
      </c>
      <c r="D15" s="13">
        <v>44951</v>
      </c>
      <c r="E15" s="13"/>
      <c r="F15" s="13"/>
      <c r="G15" s="1">
        <f t="shared" si="0"/>
        <v>-24</v>
      </c>
      <c r="H15" s="12">
        <f t="shared" si="1"/>
        <v>-10428</v>
      </c>
    </row>
    <row r="16" spans="1:8" x14ac:dyDescent="0.35">
      <c r="A16" s="19" t="s">
        <v>33</v>
      </c>
      <c r="B16" s="12">
        <v>87</v>
      </c>
      <c r="C16" s="13">
        <v>44975</v>
      </c>
      <c r="D16" s="13">
        <v>44951</v>
      </c>
      <c r="E16" s="13"/>
      <c r="F16" s="13"/>
      <c r="G16" s="1">
        <f t="shared" si="0"/>
        <v>-24</v>
      </c>
      <c r="H16" s="12">
        <f t="shared" si="1"/>
        <v>-2088</v>
      </c>
    </row>
    <row r="17" spans="1:8" x14ac:dyDescent="0.35">
      <c r="A17" s="19" t="s">
        <v>34</v>
      </c>
      <c r="B17" s="12">
        <v>3376.8</v>
      </c>
      <c r="C17" s="13">
        <v>45038</v>
      </c>
      <c r="D17" s="13">
        <v>45009</v>
      </c>
      <c r="E17" s="13"/>
      <c r="F17" s="13"/>
      <c r="G17" s="1">
        <f t="shared" si="0"/>
        <v>-29</v>
      </c>
      <c r="H17" s="12">
        <f t="shared" si="1"/>
        <v>-97927.200000000012</v>
      </c>
    </row>
    <row r="18" spans="1:8" x14ac:dyDescent="0.35">
      <c r="A18" s="19" t="s">
        <v>35</v>
      </c>
      <c r="B18" s="12">
        <v>73.56</v>
      </c>
      <c r="C18" s="13">
        <v>44987</v>
      </c>
      <c r="D18" s="13">
        <v>45009</v>
      </c>
      <c r="E18" s="13"/>
      <c r="F18" s="13"/>
      <c r="G18" s="1">
        <f t="shared" si="0"/>
        <v>22</v>
      </c>
      <c r="H18" s="12">
        <f t="shared" si="1"/>
        <v>1618.3200000000002</v>
      </c>
    </row>
    <row r="19" spans="1:8" x14ac:dyDescent="0.35">
      <c r="A19" s="19" t="s">
        <v>36</v>
      </c>
      <c r="B19" s="12">
        <v>741</v>
      </c>
      <c r="C19" s="13">
        <v>45004</v>
      </c>
      <c r="D19" s="13">
        <v>45009</v>
      </c>
      <c r="E19" s="13"/>
      <c r="F19" s="13"/>
      <c r="G19" s="1">
        <f t="shared" si="0"/>
        <v>5</v>
      </c>
      <c r="H19" s="12">
        <f t="shared" si="1"/>
        <v>3705</v>
      </c>
    </row>
    <row r="20" spans="1:8" x14ac:dyDescent="0.35">
      <c r="A20" s="19" t="s">
        <v>37</v>
      </c>
      <c r="B20" s="12">
        <v>1172.73</v>
      </c>
      <c r="C20" s="13">
        <v>45002</v>
      </c>
      <c r="D20" s="13">
        <v>45009</v>
      </c>
      <c r="E20" s="13"/>
      <c r="F20" s="13"/>
      <c r="G20" s="1">
        <f t="shared" si="0"/>
        <v>7</v>
      </c>
      <c r="H20" s="12">
        <f t="shared" si="1"/>
        <v>8209.11</v>
      </c>
    </row>
    <row r="21" spans="1:8" x14ac:dyDescent="0.35">
      <c r="A21" s="19" t="s">
        <v>38</v>
      </c>
      <c r="B21" s="12">
        <v>5848.5</v>
      </c>
      <c r="C21" s="13">
        <v>45038</v>
      </c>
      <c r="D21" s="13">
        <v>45009</v>
      </c>
      <c r="E21" s="13"/>
      <c r="F21" s="13"/>
      <c r="G21" s="1">
        <f t="shared" si="0"/>
        <v>-29</v>
      </c>
      <c r="H21" s="12">
        <f t="shared" si="1"/>
        <v>-169606.5</v>
      </c>
    </row>
    <row r="22" spans="1:8" x14ac:dyDescent="0.35">
      <c r="A22" s="19" t="s">
        <v>39</v>
      </c>
      <c r="B22" s="12">
        <v>139</v>
      </c>
      <c r="C22" s="13">
        <v>45022</v>
      </c>
      <c r="D22" s="13">
        <v>45009</v>
      </c>
      <c r="E22" s="13"/>
      <c r="F22" s="13"/>
      <c r="G22" s="1">
        <f t="shared" si="0"/>
        <v>-13</v>
      </c>
      <c r="H22" s="12">
        <f t="shared" si="1"/>
        <v>-1807</v>
      </c>
    </row>
    <row r="23" spans="1:8" x14ac:dyDescent="0.35">
      <c r="A23" s="19" t="s">
        <v>40</v>
      </c>
      <c r="B23" s="12">
        <v>3801</v>
      </c>
      <c r="C23" s="13">
        <v>45003</v>
      </c>
      <c r="D23" s="13">
        <v>45009</v>
      </c>
      <c r="E23" s="13"/>
      <c r="F23" s="13"/>
      <c r="G23" s="1">
        <f t="shared" si="0"/>
        <v>6</v>
      </c>
      <c r="H23" s="12">
        <f t="shared" si="1"/>
        <v>22806</v>
      </c>
    </row>
    <row r="24" spans="1:8" x14ac:dyDescent="0.35">
      <c r="A24" s="19" t="s">
        <v>41</v>
      </c>
      <c r="B24" s="12">
        <v>7102.2</v>
      </c>
      <c r="C24" s="13">
        <v>45007</v>
      </c>
      <c r="D24" s="13">
        <v>45009</v>
      </c>
      <c r="E24" s="13"/>
      <c r="F24" s="13"/>
      <c r="G24" s="1">
        <f t="shared" si="0"/>
        <v>2</v>
      </c>
      <c r="H24" s="12">
        <f t="shared" si="1"/>
        <v>14204.4</v>
      </c>
    </row>
    <row r="25" spans="1:8" x14ac:dyDescent="0.35">
      <c r="A25" s="19" t="s">
        <v>42</v>
      </c>
      <c r="B25" s="12">
        <v>2268</v>
      </c>
      <c r="C25" s="13">
        <v>45029</v>
      </c>
      <c r="D25" s="13">
        <v>45009</v>
      </c>
      <c r="E25" s="13"/>
      <c r="F25" s="13"/>
      <c r="G25" s="1">
        <f t="shared" si="0"/>
        <v>-20</v>
      </c>
      <c r="H25" s="12">
        <f t="shared" si="1"/>
        <v>-45360</v>
      </c>
    </row>
    <row r="26" spans="1:8" x14ac:dyDescent="0.35">
      <c r="A26" s="19" t="s">
        <v>43</v>
      </c>
      <c r="B26" s="12">
        <v>5610</v>
      </c>
      <c r="C26" s="13">
        <v>45003</v>
      </c>
      <c r="D26" s="13">
        <v>45009</v>
      </c>
      <c r="E26" s="13"/>
      <c r="F26" s="13"/>
      <c r="G26" s="1">
        <f t="shared" si="0"/>
        <v>6</v>
      </c>
      <c r="H26" s="12">
        <f t="shared" si="1"/>
        <v>33660</v>
      </c>
    </row>
    <row r="27" spans="1:8" x14ac:dyDescent="0.3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3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3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3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3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3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3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3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3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3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3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3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3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3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3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3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3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3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3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3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3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3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3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3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3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3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3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3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3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3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3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3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3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3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3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3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3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3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3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3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3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3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3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3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3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3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3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3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3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3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3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3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3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3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3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3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3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3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3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3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3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3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3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3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3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3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3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3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3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3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3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3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3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3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3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3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3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3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3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3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3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3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3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3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3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3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3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3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3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3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3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3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3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3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3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3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3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3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3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3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3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3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3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3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3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3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3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3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3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3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3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3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3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3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3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3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3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3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3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3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3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3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3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3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3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3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3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3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3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3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3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3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3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3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3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3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3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3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3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3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3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3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3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3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3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3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3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3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3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3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topLeftCell="A22" workbookViewId="0"/>
  </sheetViews>
  <sheetFormatPr defaultRowHeight="14.5" x14ac:dyDescent="0.35"/>
  <cols>
    <col min="1" max="1" width="27" customWidth="1"/>
    <col min="2" max="2" width="12.7265625" customWidth="1"/>
    <col min="3" max="3" width="16.1796875" bestFit="1" customWidth="1"/>
    <col min="4" max="4" width="15.453125" bestFit="1" customWidth="1"/>
    <col min="5" max="6" width="15.453125" customWidth="1"/>
    <col min="7" max="7" width="16.26953125" customWidth="1"/>
    <col min="8" max="8" width="14.26953125" customWidth="1"/>
  </cols>
  <sheetData>
    <row r="1" spans="1:8" x14ac:dyDescent="0.35">
      <c r="B1" s="15">
        <f>SUM(B4:B353)</f>
        <v>168089.2</v>
      </c>
      <c r="C1">
        <f>COUNTA(A4:A353)</f>
        <v>58</v>
      </c>
      <c r="G1" s="16">
        <f>IF(B1&lt;&gt;0,H1/B1,0)</f>
        <v>-22.909732808532613</v>
      </c>
      <c r="H1" s="15">
        <f>SUM(H4:H353)</f>
        <v>-3850878.66</v>
      </c>
    </row>
    <row r="3" spans="1:8" s="11" customFormat="1" ht="43.5" x14ac:dyDescent="0.3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5">
      <c r="A4" s="19" t="s">
        <v>44</v>
      </c>
      <c r="B4" s="12">
        <v>5995.5</v>
      </c>
      <c r="C4" s="13">
        <v>45051</v>
      </c>
      <c r="D4" s="13">
        <v>45021</v>
      </c>
      <c r="E4" s="13"/>
      <c r="F4" s="13"/>
      <c r="G4" s="1">
        <f>D4-C4-(F4-E4)</f>
        <v>-30</v>
      </c>
      <c r="H4" s="12">
        <f>B4*G4</f>
        <v>-179865</v>
      </c>
    </row>
    <row r="5" spans="1:8" x14ac:dyDescent="0.35">
      <c r="A5" s="19" t="s">
        <v>45</v>
      </c>
      <c r="B5" s="12">
        <v>7843.5</v>
      </c>
      <c r="C5" s="13">
        <v>45049</v>
      </c>
      <c r="D5" s="13">
        <v>45021</v>
      </c>
      <c r="E5" s="13"/>
      <c r="F5" s="13"/>
      <c r="G5" s="1">
        <f t="shared" ref="G5:G68" si="0">D5-C5-(F5-E5)</f>
        <v>-28</v>
      </c>
      <c r="H5" s="12">
        <f t="shared" ref="H5:H68" si="1">B5*G5</f>
        <v>-219618</v>
      </c>
    </row>
    <row r="6" spans="1:8" x14ac:dyDescent="0.35">
      <c r="A6" s="19" t="s">
        <v>46</v>
      </c>
      <c r="B6" s="12">
        <v>4520.25</v>
      </c>
      <c r="C6" s="13">
        <v>45037</v>
      </c>
      <c r="D6" s="13">
        <v>45021</v>
      </c>
      <c r="E6" s="13"/>
      <c r="F6" s="13"/>
      <c r="G6" s="1">
        <f t="shared" si="0"/>
        <v>-16</v>
      </c>
      <c r="H6" s="12">
        <f t="shared" si="1"/>
        <v>-72324</v>
      </c>
    </row>
    <row r="7" spans="1:8" x14ac:dyDescent="0.35">
      <c r="A7" s="19" t="s">
        <v>47</v>
      </c>
      <c r="B7" s="12">
        <v>67</v>
      </c>
      <c r="C7" s="13">
        <v>45049</v>
      </c>
      <c r="D7" s="13">
        <v>45021</v>
      </c>
      <c r="E7" s="13"/>
      <c r="F7" s="13"/>
      <c r="G7" s="1">
        <f t="shared" si="0"/>
        <v>-28</v>
      </c>
      <c r="H7" s="12">
        <f t="shared" si="1"/>
        <v>-1876</v>
      </c>
    </row>
    <row r="8" spans="1:8" x14ac:dyDescent="0.35">
      <c r="A8" s="19" t="s">
        <v>48</v>
      </c>
      <c r="B8" s="12">
        <v>1014.54</v>
      </c>
      <c r="C8" s="13">
        <v>45037</v>
      </c>
      <c r="D8" s="13">
        <v>45021</v>
      </c>
      <c r="E8" s="13"/>
      <c r="F8" s="13"/>
      <c r="G8" s="1">
        <f t="shared" si="0"/>
        <v>-16</v>
      </c>
      <c r="H8" s="12">
        <f t="shared" si="1"/>
        <v>-16232.64</v>
      </c>
    </row>
    <row r="9" spans="1:8" x14ac:dyDescent="0.35">
      <c r="A9" s="19" t="s">
        <v>49</v>
      </c>
      <c r="B9" s="12">
        <v>650</v>
      </c>
      <c r="C9" s="13">
        <v>45051</v>
      </c>
      <c r="D9" s="13">
        <v>45021</v>
      </c>
      <c r="E9" s="13"/>
      <c r="F9" s="13"/>
      <c r="G9" s="1">
        <f t="shared" si="0"/>
        <v>-30</v>
      </c>
      <c r="H9" s="12">
        <f t="shared" si="1"/>
        <v>-19500</v>
      </c>
    </row>
    <row r="10" spans="1:8" x14ac:dyDescent="0.35">
      <c r="A10" s="19" t="s">
        <v>50</v>
      </c>
      <c r="B10" s="12">
        <v>1036</v>
      </c>
      <c r="C10" s="13">
        <v>45060</v>
      </c>
      <c r="D10" s="13">
        <v>45064</v>
      </c>
      <c r="E10" s="13"/>
      <c r="F10" s="13"/>
      <c r="G10" s="1">
        <f t="shared" si="0"/>
        <v>4</v>
      </c>
      <c r="H10" s="12">
        <f t="shared" si="1"/>
        <v>4144</v>
      </c>
    </row>
    <row r="11" spans="1:8" x14ac:dyDescent="0.35">
      <c r="A11" s="19" t="s">
        <v>51</v>
      </c>
      <c r="B11" s="12">
        <v>260</v>
      </c>
      <c r="C11" s="13">
        <v>45060</v>
      </c>
      <c r="D11" s="13">
        <v>45064</v>
      </c>
      <c r="E11" s="13"/>
      <c r="F11" s="13"/>
      <c r="G11" s="1">
        <f t="shared" si="0"/>
        <v>4</v>
      </c>
      <c r="H11" s="12">
        <f t="shared" si="1"/>
        <v>1040</v>
      </c>
    </row>
    <row r="12" spans="1:8" x14ac:dyDescent="0.35">
      <c r="A12" s="19" t="s">
        <v>52</v>
      </c>
      <c r="B12" s="12">
        <v>520</v>
      </c>
      <c r="C12" s="13">
        <v>45059</v>
      </c>
      <c r="D12" s="13">
        <v>45064</v>
      </c>
      <c r="E12" s="13"/>
      <c r="F12" s="13"/>
      <c r="G12" s="1">
        <f t="shared" si="0"/>
        <v>5</v>
      </c>
      <c r="H12" s="12">
        <f t="shared" si="1"/>
        <v>2600</v>
      </c>
    </row>
    <row r="13" spans="1:8" x14ac:dyDescent="0.35">
      <c r="A13" s="19" t="s">
        <v>53</v>
      </c>
      <c r="B13" s="12">
        <v>3472.64</v>
      </c>
      <c r="C13" s="13">
        <v>45059</v>
      </c>
      <c r="D13" s="13">
        <v>45064</v>
      </c>
      <c r="E13" s="13"/>
      <c r="F13" s="13"/>
      <c r="G13" s="1">
        <f t="shared" si="0"/>
        <v>5</v>
      </c>
      <c r="H13" s="12">
        <f t="shared" si="1"/>
        <v>17363.2</v>
      </c>
    </row>
    <row r="14" spans="1:8" x14ac:dyDescent="0.35">
      <c r="A14" s="19" t="s">
        <v>53</v>
      </c>
      <c r="B14" s="12">
        <v>2137.36</v>
      </c>
      <c r="C14" s="13">
        <v>45059</v>
      </c>
      <c r="D14" s="13">
        <v>45064</v>
      </c>
      <c r="E14" s="13"/>
      <c r="F14" s="13"/>
      <c r="G14" s="1">
        <f t="shared" si="0"/>
        <v>5</v>
      </c>
      <c r="H14" s="12">
        <f t="shared" si="1"/>
        <v>10686.800000000001</v>
      </c>
    </row>
    <row r="15" spans="1:8" x14ac:dyDescent="0.35">
      <c r="A15" s="19" t="s">
        <v>54</v>
      </c>
      <c r="B15" s="12">
        <v>10405.5</v>
      </c>
      <c r="C15" s="13">
        <v>45065</v>
      </c>
      <c r="D15" s="13">
        <v>45064</v>
      </c>
      <c r="E15" s="13"/>
      <c r="F15" s="13"/>
      <c r="G15" s="1">
        <f t="shared" si="0"/>
        <v>-1</v>
      </c>
      <c r="H15" s="12">
        <f t="shared" si="1"/>
        <v>-10405.5</v>
      </c>
    </row>
    <row r="16" spans="1:8" x14ac:dyDescent="0.35">
      <c r="A16" s="19" t="s">
        <v>55</v>
      </c>
      <c r="B16" s="12">
        <v>8011.5</v>
      </c>
      <c r="C16" s="13">
        <v>45067</v>
      </c>
      <c r="D16" s="13">
        <v>45064</v>
      </c>
      <c r="E16" s="13"/>
      <c r="F16" s="13"/>
      <c r="G16" s="1">
        <f t="shared" si="0"/>
        <v>-3</v>
      </c>
      <c r="H16" s="12">
        <f t="shared" si="1"/>
        <v>-24034.5</v>
      </c>
    </row>
    <row r="17" spans="1:8" x14ac:dyDescent="0.35">
      <c r="A17" s="19" t="s">
        <v>56</v>
      </c>
      <c r="B17" s="12">
        <v>3906</v>
      </c>
      <c r="C17" s="13">
        <v>45200</v>
      </c>
      <c r="D17" s="13">
        <v>45064</v>
      </c>
      <c r="E17" s="13"/>
      <c r="F17" s="13"/>
      <c r="G17" s="1">
        <f t="shared" si="0"/>
        <v>-136</v>
      </c>
      <c r="H17" s="12">
        <f t="shared" si="1"/>
        <v>-531216</v>
      </c>
    </row>
    <row r="18" spans="1:8" x14ac:dyDescent="0.35">
      <c r="A18" s="19" t="s">
        <v>57</v>
      </c>
      <c r="B18" s="12">
        <v>27.6</v>
      </c>
      <c r="C18" s="13">
        <v>45060</v>
      </c>
      <c r="D18" s="13">
        <v>45064</v>
      </c>
      <c r="E18" s="13"/>
      <c r="F18" s="13"/>
      <c r="G18" s="1">
        <f t="shared" si="0"/>
        <v>4</v>
      </c>
      <c r="H18" s="12">
        <f t="shared" si="1"/>
        <v>110.4</v>
      </c>
    </row>
    <row r="19" spans="1:8" x14ac:dyDescent="0.35">
      <c r="A19" s="19" t="s">
        <v>58</v>
      </c>
      <c r="B19" s="12">
        <v>16.850000000000001</v>
      </c>
      <c r="C19" s="13">
        <v>45060</v>
      </c>
      <c r="D19" s="13">
        <v>45064</v>
      </c>
      <c r="E19" s="13"/>
      <c r="F19" s="13"/>
      <c r="G19" s="1">
        <f t="shared" si="0"/>
        <v>4</v>
      </c>
      <c r="H19" s="12">
        <f t="shared" si="1"/>
        <v>67.400000000000006</v>
      </c>
    </row>
    <row r="20" spans="1:8" x14ac:dyDescent="0.35">
      <c r="A20" s="19" t="s">
        <v>59</v>
      </c>
      <c r="B20" s="12">
        <v>549</v>
      </c>
      <c r="C20" s="13">
        <v>45049</v>
      </c>
      <c r="D20" s="13">
        <v>45064</v>
      </c>
      <c r="E20" s="13"/>
      <c r="F20" s="13"/>
      <c r="G20" s="1">
        <f t="shared" si="0"/>
        <v>15</v>
      </c>
      <c r="H20" s="12">
        <f t="shared" si="1"/>
        <v>8235</v>
      </c>
    </row>
    <row r="21" spans="1:8" x14ac:dyDescent="0.35">
      <c r="A21" s="19" t="s">
        <v>60</v>
      </c>
      <c r="B21" s="12">
        <v>650</v>
      </c>
      <c r="C21" s="13">
        <v>45065</v>
      </c>
      <c r="D21" s="13">
        <v>45064</v>
      </c>
      <c r="E21" s="13"/>
      <c r="F21" s="13"/>
      <c r="G21" s="1">
        <f t="shared" si="0"/>
        <v>-1</v>
      </c>
      <c r="H21" s="12">
        <f t="shared" si="1"/>
        <v>-650</v>
      </c>
    </row>
    <row r="22" spans="1:8" x14ac:dyDescent="0.35">
      <c r="A22" s="19" t="s">
        <v>61</v>
      </c>
      <c r="B22" s="12">
        <v>1127.5</v>
      </c>
      <c r="C22" s="13">
        <v>45067</v>
      </c>
      <c r="D22" s="13">
        <v>45064</v>
      </c>
      <c r="E22" s="13"/>
      <c r="F22" s="13"/>
      <c r="G22" s="1">
        <f t="shared" si="0"/>
        <v>-3</v>
      </c>
      <c r="H22" s="12">
        <f t="shared" si="1"/>
        <v>-3382.5</v>
      </c>
    </row>
    <row r="23" spans="1:8" x14ac:dyDescent="0.35">
      <c r="A23" s="19" t="s">
        <v>62</v>
      </c>
      <c r="B23" s="12">
        <v>3200</v>
      </c>
      <c r="C23" s="13">
        <v>45074</v>
      </c>
      <c r="D23" s="13">
        <v>45064</v>
      </c>
      <c r="E23" s="13"/>
      <c r="F23" s="13"/>
      <c r="G23" s="1">
        <f t="shared" si="0"/>
        <v>-10</v>
      </c>
      <c r="H23" s="12">
        <f t="shared" si="1"/>
        <v>-32000</v>
      </c>
    </row>
    <row r="24" spans="1:8" x14ac:dyDescent="0.35">
      <c r="A24" s="19" t="s">
        <v>63</v>
      </c>
      <c r="B24" s="12">
        <v>1268.93</v>
      </c>
      <c r="C24" s="13">
        <v>45092</v>
      </c>
      <c r="D24" s="13">
        <v>45065</v>
      </c>
      <c r="E24" s="13"/>
      <c r="F24" s="13"/>
      <c r="G24" s="1">
        <f t="shared" si="0"/>
        <v>-27</v>
      </c>
      <c r="H24" s="12">
        <f t="shared" si="1"/>
        <v>-34261.11</v>
      </c>
    </row>
    <row r="25" spans="1:8" x14ac:dyDescent="0.35">
      <c r="A25" s="19" t="s">
        <v>64</v>
      </c>
      <c r="B25" s="12">
        <v>1154.54</v>
      </c>
      <c r="C25" s="13">
        <v>45084</v>
      </c>
      <c r="D25" s="13">
        <v>45065</v>
      </c>
      <c r="E25" s="13"/>
      <c r="F25" s="13"/>
      <c r="G25" s="1">
        <f t="shared" si="0"/>
        <v>-19</v>
      </c>
      <c r="H25" s="12">
        <f t="shared" si="1"/>
        <v>-21936.26</v>
      </c>
    </row>
    <row r="26" spans="1:8" x14ac:dyDescent="0.35">
      <c r="A26" s="19" t="s">
        <v>63</v>
      </c>
      <c r="B26" s="12">
        <v>131.07</v>
      </c>
      <c r="C26" s="13">
        <v>45092</v>
      </c>
      <c r="D26" s="13">
        <v>45065</v>
      </c>
      <c r="E26" s="13"/>
      <c r="F26" s="13"/>
      <c r="G26" s="1">
        <f t="shared" si="0"/>
        <v>-27</v>
      </c>
      <c r="H26" s="12">
        <f t="shared" si="1"/>
        <v>-3538.89</v>
      </c>
    </row>
    <row r="27" spans="1:8" x14ac:dyDescent="0.35">
      <c r="A27" s="19" t="s">
        <v>65</v>
      </c>
      <c r="B27" s="12">
        <v>2641.33</v>
      </c>
      <c r="C27" s="13">
        <v>45087</v>
      </c>
      <c r="D27" s="13">
        <v>45065</v>
      </c>
      <c r="E27" s="13"/>
      <c r="F27" s="13"/>
      <c r="G27" s="1">
        <f t="shared" si="0"/>
        <v>-22</v>
      </c>
      <c r="H27" s="12">
        <f t="shared" si="1"/>
        <v>-58109.259999999995</v>
      </c>
    </row>
    <row r="28" spans="1:8" x14ac:dyDescent="0.35">
      <c r="A28" s="19" t="s">
        <v>65</v>
      </c>
      <c r="B28" s="12">
        <v>2316.4</v>
      </c>
      <c r="C28" s="13">
        <v>45087</v>
      </c>
      <c r="D28" s="13">
        <v>45065</v>
      </c>
      <c r="E28" s="13"/>
      <c r="F28" s="13"/>
      <c r="G28" s="1">
        <f t="shared" si="0"/>
        <v>-22</v>
      </c>
      <c r="H28" s="12">
        <f t="shared" si="1"/>
        <v>-50960.800000000003</v>
      </c>
    </row>
    <row r="29" spans="1:8" x14ac:dyDescent="0.35">
      <c r="A29" s="19" t="s">
        <v>66</v>
      </c>
      <c r="B29" s="12">
        <v>590.44000000000005</v>
      </c>
      <c r="C29" s="13">
        <v>45084</v>
      </c>
      <c r="D29" s="13">
        <v>45065</v>
      </c>
      <c r="E29" s="13"/>
      <c r="F29" s="13"/>
      <c r="G29" s="1">
        <f t="shared" si="0"/>
        <v>-19</v>
      </c>
      <c r="H29" s="12">
        <f t="shared" si="1"/>
        <v>-11218.36</v>
      </c>
    </row>
    <row r="30" spans="1:8" x14ac:dyDescent="0.35">
      <c r="A30" s="19" t="s">
        <v>67</v>
      </c>
      <c r="B30" s="12">
        <v>139.84</v>
      </c>
      <c r="C30" s="13">
        <v>45084</v>
      </c>
      <c r="D30" s="13">
        <v>45065</v>
      </c>
      <c r="E30" s="13"/>
      <c r="F30" s="13"/>
      <c r="G30" s="1">
        <f t="shared" si="0"/>
        <v>-19</v>
      </c>
      <c r="H30" s="12">
        <f t="shared" si="1"/>
        <v>-2656.96</v>
      </c>
    </row>
    <row r="31" spans="1:8" x14ac:dyDescent="0.35">
      <c r="A31" s="19" t="s">
        <v>68</v>
      </c>
      <c r="B31" s="12">
        <v>1680</v>
      </c>
      <c r="C31" s="13">
        <v>45087</v>
      </c>
      <c r="D31" s="13">
        <v>45065</v>
      </c>
      <c r="E31" s="13"/>
      <c r="F31" s="13"/>
      <c r="G31" s="1">
        <f t="shared" si="0"/>
        <v>-22</v>
      </c>
      <c r="H31" s="12">
        <f t="shared" si="1"/>
        <v>-36960</v>
      </c>
    </row>
    <row r="32" spans="1:8" x14ac:dyDescent="0.35">
      <c r="A32" s="19" t="s">
        <v>69</v>
      </c>
      <c r="B32" s="12">
        <v>1165.57</v>
      </c>
      <c r="C32" s="13">
        <v>45084</v>
      </c>
      <c r="D32" s="13">
        <v>45065</v>
      </c>
      <c r="E32" s="13"/>
      <c r="F32" s="13"/>
      <c r="G32" s="1">
        <f t="shared" si="0"/>
        <v>-19</v>
      </c>
      <c r="H32" s="12">
        <f t="shared" si="1"/>
        <v>-22145.829999999998</v>
      </c>
    </row>
    <row r="33" spans="1:8" x14ac:dyDescent="0.35">
      <c r="A33" s="19" t="s">
        <v>70</v>
      </c>
      <c r="B33" s="12">
        <v>1481.82</v>
      </c>
      <c r="C33" s="13">
        <v>45087</v>
      </c>
      <c r="D33" s="13">
        <v>45065</v>
      </c>
      <c r="E33" s="13"/>
      <c r="F33" s="13"/>
      <c r="G33" s="1">
        <f t="shared" si="0"/>
        <v>-22</v>
      </c>
      <c r="H33" s="12">
        <f t="shared" si="1"/>
        <v>-32600.039999999997</v>
      </c>
    </row>
    <row r="34" spans="1:8" x14ac:dyDescent="0.35">
      <c r="A34" s="19" t="s">
        <v>71</v>
      </c>
      <c r="B34" s="12">
        <v>1533.33</v>
      </c>
      <c r="C34" s="13">
        <v>45101</v>
      </c>
      <c r="D34" s="13">
        <v>45084</v>
      </c>
      <c r="E34" s="13"/>
      <c r="F34" s="13"/>
      <c r="G34" s="1">
        <f t="shared" si="0"/>
        <v>-17</v>
      </c>
      <c r="H34" s="12">
        <f t="shared" si="1"/>
        <v>-26066.61</v>
      </c>
    </row>
    <row r="35" spans="1:8" x14ac:dyDescent="0.35">
      <c r="A35" s="19" t="s">
        <v>72</v>
      </c>
      <c r="B35" s="12">
        <v>919</v>
      </c>
      <c r="C35" s="13">
        <v>45106</v>
      </c>
      <c r="D35" s="13">
        <v>45084</v>
      </c>
      <c r="E35" s="13"/>
      <c r="F35" s="13"/>
      <c r="G35" s="1">
        <f t="shared" si="0"/>
        <v>-22</v>
      </c>
      <c r="H35" s="12">
        <f t="shared" si="1"/>
        <v>-20218</v>
      </c>
    </row>
    <row r="36" spans="1:8" x14ac:dyDescent="0.35">
      <c r="A36" s="19" t="s">
        <v>73</v>
      </c>
      <c r="B36" s="12">
        <v>1776.64</v>
      </c>
      <c r="C36" s="13">
        <v>45114</v>
      </c>
      <c r="D36" s="13">
        <v>45084</v>
      </c>
      <c r="E36" s="13"/>
      <c r="F36" s="13"/>
      <c r="G36" s="1">
        <f t="shared" si="0"/>
        <v>-30</v>
      </c>
      <c r="H36" s="12">
        <f t="shared" si="1"/>
        <v>-53299.200000000004</v>
      </c>
    </row>
    <row r="37" spans="1:8" x14ac:dyDescent="0.35">
      <c r="A37" s="19" t="s">
        <v>74</v>
      </c>
      <c r="B37" s="12">
        <v>480</v>
      </c>
      <c r="C37" s="13">
        <v>44980</v>
      </c>
      <c r="D37" s="13">
        <v>45084</v>
      </c>
      <c r="E37" s="13"/>
      <c r="F37" s="13"/>
      <c r="G37" s="1">
        <f t="shared" si="0"/>
        <v>104</v>
      </c>
      <c r="H37" s="12">
        <f t="shared" si="1"/>
        <v>49920</v>
      </c>
    </row>
    <row r="38" spans="1:8" x14ac:dyDescent="0.35">
      <c r="A38" s="19" t="s">
        <v>75</v>
      </c>
      <c r="B38" s="12">
        <v>560</v>
      </c>
      <c r="C38" s="13">
        <v>45105</v>
      </c>
      <c r="D38" s="13">
        <v>45084</v>
      </c>
      <c r="E38" s="13"/>
      <c r="F38" s="13"/>
      <c r="G38" s="1">
        <f t="shared" si="0"/>
        <v>-21</v>
      </c>
      <c r="H38" s="12">
        <f t="shared" si="1"/>
        <v>-11760</v>
      </c>
    </row>
    <row r="39" spans="1:8" x14ac:dyDescent="0.35">
      <c r="A39" s="19" t="s">
        <v>76</v>
      </c>
      <c r="B39" s="12">
        <v>200</v>
      </c>
      <c r="C39" s="13">
        <v>45133</v>
      </c>
      <c r="D39" s="13">
        <v>45084</v>
      </c>
      <c r="E39" s="13"/>
      <c r="F39" s="13"/>
      <c r="G39" s="1">
        <f t="shared" si="0"/>
        <v>-49</v>
      </c>
      <c r="H39" s="12">
        <f t="shared" si="1"/>
        <v>-9800</v>
      </c>
    </row>
    <row r="40" spans="1:8" x14ac:dyDescent="0.35">
      <c r="A40" s="19" t="s">
        <v>77</v>
      </c>
      <c r="B40" s="12">
        <v>1100</v>
      </c>
      <c r="C40" s="13">
        <v>45112</v>
      </c>
      <c r="D40" s="13">
        <v>45084</v>
      </c>
      <c r="E40" s="13"/>
      <c r="F40" s="13"/>
      <c r="G40" s="1">
        <f t="shared" si="0"/>
        <v>-28</v>
      </c>
      <c r="H40" s="12">
        <f t="shared" si="1"/>
        <v>-30800</v>
      </c>
    </row>
    <row r="41" spans="1:8" x14ac:dyDescent="0.35">
      <c r="A41" s="19" t="s">
        <v>78</v>
      </c>
      <c r="B41" s="12">
        <v>924</v>
      </c>
      <c r="C41" s="13">
        <v>45112</v>
      </c>
      <c r="D41" s="13">
        <v>45084</v>
      </c>
      <c r="E41" s="13"/>
      <c r="F41" s="13"/>
      <c r="G41" s="1">
        <f t="shared" si="0"/>
        <v>-28</v>
      </c>
      <c r="H41" s="12">
        <f t="shared" si="1"/>
        <v>-25872</v>
      </c>
    </row>
    <row r="42" spans="1:8" x14ac:dyDescent="0.35">
      <c r="A42" s="19" t="s">
        <v>79</v>
      </c>
      <c r="B42" s="12">
        <v>44.45</v>
      </c>
      <c r="C42" s="13">
        <v>45112</v>
      </c>
      <c r="D42" s="13">
        <v>45084</v>
      </c>
      <c r="E42" s="13"/>
      <c r="F42" s="13"/>
      <c r="G42" s="1">
        <f t="shared" si="0"/>
        <v>-28</v>
      </c>
      <c r="H42" s="12">
        <f t="shared" si="1"/>
        <v>-1244.6000000000001</v>
      </c>
    </row>
    <row r="43" spans="1:8" x14ac:dyDescent="0.35">
      <c r="A43" s="19" t="s">
        <v>80</v>
      </c>
      <c r="B43" s="12">
        <v>6274.8</v>
      </c>
      <c r="C43" s="13">
        <v>45112</v>
      </c>
      <c r="D43" s="13">
        <v>45084</v>
      </c>
      <c r="E43" s="13"/>
      <c r="F43" s="13"/>
      <c r="G43" s="1">
        <f t="shared" si="0"/>
        <v>-28</v>
      </c>
      <c r="H43" s="12">
        <f t="shared" si="1"/>
        <v>-175694.4</v>
      </c>
    </row>
    <row r="44" spans="1:8" x14ac:dyDescent="0.35">
      <c r="A44" s="19" t="s">
        <v>81</v>
      </c>
      <c r="B44" s="12">
        <v>4872</v>
      </c>
      <c r="C44" s="13">
        <v>45112</v>
      </c>
      <c r="D44" s="13">
        <v>45084</v>
      </c>
      <c r="E44" s="13"/>
      <c r="F44" s="13"/>
      <c r="G44" s="1">
        <f t="shared" si="0"/>
        <v>-28</v>
      </c>
      <c r="H44" s="12">
        <f t="shared" si="1"/>
        <v>-136416</v>
      </c>
    </row>
    <row r="45" spans="1:8" x14ac:dyDescent="0.35">
      <c r="A45" s="19" t="s">
        <v>82</v>
      </c>
      <c r="B45" s="12">
        <v>3549</v>
      </c>
      <c r="C45" s="13">
        <v>45093</v>
      </c>
      <c r="D45" s="13">
        <v>45084</v>
      </c>
      <c r="E45" s="13"/>
      <c r="F45" s="13"/>
      <c r="G45" s="1">
        <f t="shared" si="0"/>
        <v>-9</v>
      </c>
      <c r="H45" s="12">
        <f t="shared" si="1"/>
        <v>-31941</v>
      </c>
    </row>
    <row r="46" spans="1:8" x14ac:dyDescent="0.35">
      <c r="A46" s="19" t="s">
        <v>83</v>
      </c>
      <c r="B46" s="12">
        <v>1400</v>
      </c>
      <c r="C46" s="13">
        <v>45116</v>
      </c>
      <c r="D46" s="13">
        <v>45099</v>
      </c>
      <c r="E46" s="13"/>
      <c r="F46" s="13"/>
      <c r="G46" s="1">
        <f t="shared" si="0"/>
        <v>-17</v>
      </c>
      <c r="H46" s="12">
        <f t="shared" si="1"/>
        <v>-23800</v>
      </c>
    </row>
    <row r="47" spans="1:8" x14ac:dyDescent="0.35">
      <c r="A47" s="19" t="s">
        <v>84</v>
      </c>
      <c r="B47" s="12">
        <v>5334</v>
      </c>
      <c r="C47" s="13">
        <v>45129</v>
      </c>
      <c r="D47" s="13">
        <v>45099</v>
      </c>
      <c r="E47" s="13"/>
      <c r="F47" s="13"/>
      <c r="G47" s="1">
        <f t="shared" si="0"/>
        <v>-30</v>
      </c>
      <c r="H47" s="12">
        <f t="shared" si="1"/>
        <v>-160020</v>
      </c>
    </row>
    <row r="48" spans="1:8" x14ac:dyDescent="0.35">
      <c r="A48" s="19" t="s">
        <v>85</v>
      </c>
      <c r="B48" s="12">
        <v>2100</v>
      </c>
      <c r="C48" s="13">
        <v>45129</v>
      </c>
      <c r="D48" s="13">
        <v>45099</v>
      </c>
      <c r="E48" s="13"/>
      <c r="F48" s="13"/>
      <c r="G48" s="1">
        <f t="shared" si="0"/>
        <v>-30</v>
      </c>
      <c r="H48" s="12">
        <f t="shared" si="1"/>
        <v>-63000</v>
      </c>
    </row>
    <row r="49" spans="1:8" x14ac:dyDescent="0.35">
      <c r="A49" s="19" t="s">
        <v>86</v>
      </c>
      <c r="B49" s="12">
        <v>1995</v>
      </c>
      <c r="C49" s="13">
        <v>45129</v>
      </c>
      <c r="D49" s="13">
        <v>45099</v>
      </c>
      <c r="E49" s="13"/>
      <c r="F49" s="13"/>
      <c r="G49" s="1">
        <f t="shared" si="0"/>
        <v>-30</v>
      </c>
      <c r="H49" s="12">
        <f t="shared" si="1"/>
        <v>-59850</v>
      </c>
    </row>
    <row r="50" spans="1:8" x14ac:dyDescent="0.35">
      <c r="A50" s="19" t="s">
        <v>87</v>
      </c>
      <c r="B50" s="12">
        <v>6268.5</v>
      </c>
      <c r="C50" s="13">
        <v>45129</v>
      </c>
      <c r="D50" s="13">
        <v>45099</v>
      </c>
      <c r="E50" s="13"/>
      <c r="F50" s="13"/>
      <c r="G50" s="1">
        <f t="shared" si="0"/>
        <v>-30</v>
      </c>
      <c r="H50" s="12">
        <f t="shared" si="1"/>
        <v>-188055</v>
      </c>
    </row>
    <row r="51" spans="1:8" x14ac:dyDescent="0.35">
      <c r="A51" s="19" t="s">
        <v>88</v>
      </c>
      <c r="B51" s="12">
        <v>10558.8</v>
      </c>
      <c r="C51" s="13">
        <v>45129</v>
      </c>
      <c r="D51" s="13">
        <v>45099</v>
      </c>
      <c r="E51" s="13"/>
      <c r="F51" s="13"/>
      <c r="G51" s="1">
        <f t="shared" si="0"/>
        <v>-30</v>
      </c>
      <c r="H51" s="12">
        <f t="shared" si="1"/>
        <v>-316764</v>
      </c>
    </row>
    <row r="52" spans="1:8" x14ac:dyDescent="0.35">
      <c r="A52" s="19" t="s">
        <v>89</v>
      </c>
      <c r="B52" s="12">
        <v>12930</v>
      </c>
      <c r="C52" s="13">
        <v>45126</v>
      </c>
      <c r="D52" s="13">
        <v>45099</v>
      </c>
      <c r="E52" s="13"/>
      <c r="F52" s="13"/>
      <c r="G52" s="1">
        <f t="shared" si="0"/>
        <v>-27</v>
      </c>
      <c r="H52" s="12">
        <f t="shared" si="1"/>
        <v>-349110</v>
      </c>
    </row>
    <row r="53" spans="1:8" x14ac:dyDescent="0.35">
      <c r="A53" s="19" t="s">
        <v>90</v>
      </c>
      <c r="B53" s="12">
        <v>11870</v>
      </c>
      <c r="C53" s="13">
        <v>45126</v>
      </c>
      <c r="D53" s="13">
        <v>45099</v>
      </c>
      <c r="E53" s="13"/>
      <c r="F53" s="13"/>
      <c r="G53" s="1">
        <f t="shared" si="0"/>
        <v>-27</v>
      </c>
      <c r="H53" s="12">
        <f t="shared" si="1"/>
        <v>-320490</v>
      </c>
    </row>
    <row r="54" spans="1:8" x14ac:dyDescent="0.35">
      <c r="A54" s="19" t="s">
        <v>91</v>
      </c>
      <c r="B54" s="12">
        <v>17905</v>
      </c>
      <c r="C54" s="13">
        <v>45126</v>
      </c>
      <c r="D54" s="13">
        <v>45099</v>
      </c>
      <c r="E54" s="13"/>
      <c r="F54" s="13"/>
      <c r="G54" s="1">
        <f t="shared" si="0"/>
        <v>-27</v>
      </c>
      <c r="H54" s="12">
        <f t="shared" si="1"/>
        <v>-483435</v>
      </c>
    </row>
    <row r="55" spans="1:8" x14ac:dyDescent="0.35">
      <c r="A55" s="19" t="s">
        <v>68</v>
      </c>
      <c r="B55" s="12">
        <v>2245</v>
      </c>
      <c r="C55" s="13">
        <v>45100</v>
      </c>
      <c r="D55" s="13">
        <v>45099</v>
      </c>
      <c r="E55" s="13"/>
      <c r="F55" s="13"/>
      <c r="G55" s="1">
        <f t="shared" si="0"/>
        <v>-1</v>
      </c>
      <c r="H55" s="12">
        <f t="shared" si="1"/>
        <v>-2245</v>
      </c>
    </row>
    <row r="56" spans="1:8" x14ac:dyDescent="0.35">
      <c r="A56" s="19" t="s">
        <v>92</v>
      </c>
      <c r="B56" s="12">
        <v>900</v>
      </c>
      <c r="C56" s="13">
        <v>45100</v>
      </c>
      <c r="D56" s="13">
        <v>45099</v>
      </c>
      <c r="E56" s="13"/>
      <c r="F56" s="13"/>
      <c r="G56" s="1">
        <f t="shared" si="0"/>
        <v>-1</v>
      </c>
      <c r="H56" s="12">
        <f t="shared" si="1"/>
        <v>-900</v>
      </c>
    </row>
    <row r="57" spans="1:8" x14ac:dyDescent="0.35">
      <c r="A57" s="19" t="s">
        <v>93</v>
      </c>
      <c r="B57" s="12">
        <v>1680</v>
      </c>
      <c r="C57" s="13">
        <v>45115</v>
      </c>
      <c r="D57" s="13">
        <v>45099</v>
      </c>
      <c r="E57" s="13"/>
      <c r="F57" s="13"/>
      <c r="G57" s="1">
        <f t="shared" si="0"/>
        <v>-16</v>
      </c>
      <c r="H57" s="12">
        <f t="shared" si="1"/>
        <v>-26880</v>
      </c>
    </row>
    <row r="58" spans="1:8" x14ac:dyDescent="0.35">
      <c r="A58" s="19" t="s">
        <v>94</v>
      </c>
      <c r="B58" s="12">
        <v>1067</v>
      </c>
      <c r="C58" s="13">
        <v>45114</v>
      </c>
      <c r="D58" s="13">
        <v>45099</v>
      </c>
      <c r="E58" s="13"/>
      <c r="F58" s="13"/>
      <c r="G58" s="1">
        <f t="shared" si="0"/>
        <v>-15</v>
      </c>
      <c r="H58" s="12">
        <f t="shared" si="1"/>
        <v>-16005</v>
      </c>
    </row>
    <row r="59" spans="1:8" x14ac:dyDescent="0.35">
      <c r="A59" s="19" t="s">
        <v>95</v>
      </c>
      <c r="B59" s="12">
        <v>1410</v>
      </c>
      <c r="C59" s="13">
        <v>45113</v>
      </c>
      <c r="D59" s="13">
        <v>45099</v>
      </c>
      <c r="E59" s="13"/>
      <c r="F59" s="13"/>
      <c r="G59" s="1">
        <f t="shared" si="0"/>
        <v>-14</v>
      </c>
      <c r="H59" s="12">
        <f t="shared" si="1"/>
        <v>-19740</v>
      </c>
    </row>
    <row r="60" spans="1:8" x14ac:dyDescent="0.35">
      <c r="A60" s="19" t="s">
        <v>96</v>
      </c>
      <c r="B60" s="12">
        <v>106</v>
      </c>
      <c r="C60" s="13">
        <v>45127</v>
      </c>
      <c r="D60" s="13">
        <v>45099</v>
      </c>
      <c r="E60" s="13"/>
      <c r="F60" s="13"/>
      <c r="G60" s="1">
        <f t="shared" si="0"/>
        <v>-28</v>
      </c>
      <c r="H60" s="12">
        <f t="shared" si="1"/>
        <v>-2968</v>
      </c>
    </row>
    <row r="61" spans="1:8" x14ac:dyDescent="0.35">
      <c r="A61" s="19" t="s">
        <v>97</v>
      </c>
      <c r="B61" s="12">
        <v>106</v>
      </c>
      <c r="C61" s="13">
        <v>45129</v>
      </c>
      <c r="D61" s="13">
        <v>45099</v>
      </c>
      <c r="E61" s="13"/>
      <c r="F61" s="13"/>
      <c r="G61" s="1">
        <f t="shared" si="0"/>
        <v>-30</v>
      </c>
      <c r="H61" s="12">
        <f t="shared" si="1"/>
        <v>-3180</v>
      </c>
    </row>
    <row r="62" spans="1:8" x14ac:dyDescent="0.3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3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3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3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3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3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3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3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3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3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3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3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3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3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3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3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3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3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3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3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3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3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3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3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3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3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3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3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3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3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3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3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3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3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3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3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3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3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3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3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3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3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3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3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3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3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3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3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3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3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3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3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3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3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3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3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3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3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3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3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3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3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3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3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3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3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3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3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3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3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3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3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3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3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3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3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3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3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3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3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3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3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3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3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3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3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3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3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3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3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3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3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3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3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3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3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3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3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3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3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3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3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3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3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3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3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3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3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3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3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3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3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3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3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3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3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3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3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3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3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3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3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3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3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3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3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3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3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3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3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3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3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3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3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3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3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3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3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3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3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3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3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3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3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3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3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3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3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3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3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3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4.5" x14ac:dyDescent="0.35"/>
  <cols>
    <col min="1" max="1" width="27" customWidth="1"/>
    <col min="2" max="2" width="12.7265625" customWidth="1"/>
    <col min="3" max="3" width="16.1796875" bestFit="1" customWidth="1"/>
    <col min="4" max="4" width="15.453125" bestFit="1" customWidth="1"/>
    <col min="5" max="6" width="15.453125" customWidth="1"/>
    <col min="7" max="7" width="16.26953125" customWidth="1"/>
    <col min="8" max="8" width="14.26953125" customWidth="1"/>
  </cols>
  <sheetData>
    <row r="1" spans="1:8" x14ac:dyDescent="0.3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3.5" x14ac:dyDescent="0.3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3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3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3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3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3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3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3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3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3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3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3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3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3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3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3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3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3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3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3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3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3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3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3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3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3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3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3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3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3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3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3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3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3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3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3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3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3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3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3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3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3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3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3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3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3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3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3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3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3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3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3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3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3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3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3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3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3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3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3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3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3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3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3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3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3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3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3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3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3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3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3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3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3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3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3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3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3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3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3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3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3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3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3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3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3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3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3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3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3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3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3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3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3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3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3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3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3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3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3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3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3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3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3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3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3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3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3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3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3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3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3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3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3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3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3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3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3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3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3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3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3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3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3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3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3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3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3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3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3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3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3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3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3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3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3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3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3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3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3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3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3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3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3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3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3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3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3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3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3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3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3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3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3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3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3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3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3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3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3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3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3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3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3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3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3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3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3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3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3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3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3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3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3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3"/>
  <sheetViews>
    <sheetView workbookViewId="0"/>
  </sheetViews>
  <sheetFormatPr defaultRowHeight="14.5" x14ac:dyDescent="0.35"/>
  <cols>
    <col min="1" max="1" width="27" customWidth="1"/>
    <col min="2" max="2" width="12.7265625" customWidth="1"/>
    <col min="3" max="3" width="16.1796875" bestFit="1" customWidth="1"/>
    <col min="4" max="4" width="15.453125" bestFit="1" customWidth="1"/>
    <col min="5" max="6" width="15.453125" customWidth="1"/>
    <col min="7" max="7" width="16.26953125" customWidth="1"/>
    <col min="8" max="8" width="14.26953125" customWidth="1"/>
  </cols>
  <sheetData>
    <row r="1" spans="1:8" x14ac:dyDescent="0.3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3.5" x14ac:dyDescent="0.3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3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3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3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3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3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3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3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3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3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3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3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3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3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3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3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3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3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3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3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3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3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3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3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3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3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3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3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3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3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3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3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3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3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3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3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3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3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3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3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3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3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3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3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3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3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3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3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3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3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3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3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3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3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3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3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3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3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3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3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3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3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3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3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3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3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3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3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3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3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3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3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3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3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3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3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3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3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3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3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3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3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3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3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3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3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3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3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3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3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3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3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3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3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3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3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3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3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3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3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3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3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3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3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3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3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3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3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3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3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3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3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3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3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3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3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3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3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3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3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3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3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3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3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3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3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3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3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3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3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3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3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3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3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3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3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3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3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3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3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3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3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3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3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3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3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3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3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3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3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3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3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3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3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3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3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3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3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3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3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3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3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3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3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3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3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3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3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3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3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3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3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3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3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3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2023-06-30T10:01:30Z</dcterms:modified>
</cp:coreProperties>
</file>