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8_{251C5B98-6E01-4381-A0BB-0329A01CB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347" i="5" l="1"/>
  <c r="H347" i="5" s="1"/>
  <c r="G346" i="5"/>
  <c r="H346" i="5" s="1"/>
  <c r="G345" i="5"/>
  <c r="H345" i="5" s="1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G337" i="5"/>
  <c r="H337" i="5" s="1"/>
  <c r="G336" i="5"/>
  <c r="H336" i="5" s="1"/>
  <c r="G335" i="5"/>
  <c r="H335" i="5" s="1"/>
  <c r="G334" i="5"/>
  <c r="H334" i="5" s="1"/>
  <c r="G333" i="5"/>
  <c r="H333" i="5" s="1"/>
  <c r="G332" i="5"/>
  <c r="H332" i="5" s="1"/>
  <c r="H331" i="5"/>
  <c r="G331" i="5"/>
  <c r="G330" i="5"/>
  <c r="H330" i="5" s="1"/>
  <c r="G329" i="5"/>
  <c r="H329" i="5" s="1"/>
  <c r="G328" i="5"/>
  <c r="H328" i="5" s="1"/>
  <c r="H327" i="5"/>
  <c r="G327" i="5"/>
  <c r="G326" i="5"/>
  <c r="H326" i="5" s="1"/>
  <c r="G325" i="5"/>
  <c r="H325" i="5" s="1"/>
  <c r="G324" i="5"/>
  <c r="H324" i="5" s="1"/>
  <c r="G323" i="5"/>
  <c r="H323" i="5" s="1"/>
  <c r="H322" i="5"/>
  <c r="G322" i="5"/>
  <c r="G321" i="5"/>
  <c r="H321" i="5" s="1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G313" i="5"/>
  <c r="H313" i="5" s="1"/>
  <c r="G312" i="5"/>
  <c r="H312" i="5" s="1"/>
  <c r="G311" i="5"/>
  <c r="H311" i="5" s="1"/>
  <c r="G310" i="5"/>
  <c r="H310" i="5" s="1"/>
  <c r="G309" i="5"/>
  <c r="H309" i="5" s="1"/>
  <c r="G308" i="5"/>
  <c r="H308" i="5" s="1"/>
  <c r="G307" i="5"/>
  <c r="H307" i="5" s="1"/>
  <c r="G306" i="5"/>
  <c r="H306" i="5" s="1"/>
  <c r="G305" i="5"/>
  <c r="H305" i="5" s="1"/>
  <c r="G304" i="5"/>
  <c r="H304" i="5" s="1"/>
  <c r="G303" i="5"/>
  <c r="H303" i="5" s="1"/>
  <c r="G302" i="5"/>
  <c r="H302" i="5" s="1"/>
  <c r="G301" i="5"/>
  <c r="H301" i="5" s="1"/>
  <c r="G300" i="5"/>
  <c r="H300" i="5" s="1"/>
  <c r="G299" i="5"/>
  <c r="H299" i="5" s="1"/>
  <c r="G298" i="5"/>
  <c r="H298" i="5" s="1"/>
  <c r="G297" i="5"/>
  <c r="H297" i="5" s="1"/>
  <c r="G296" i="5"/>
  <c r="H296" i="5" s="1"/>
  <c r="G295" i="5"/>
  <c r="H295" i="5" s="1"/>
  <c r="G294" i="5"/>
  <c r="H294" i="5" s="1"/>
  <c r="G293" i="5"/>
  <c r="H293" i="5" s="1"/>
  <c r="G292" i="5"/>
  <c r="H292" i="5" s="1"/>
  <c r="H291" i="5"/>
  <c r="G291" i="5"/>
  <c r="G290" i="5"/>
  <c r="H290" i="5" s="1"/>
  <c r="G289" i="5"/>
  <c r="H289" i="5" s="1"/>
  <c r="G288" i="5"/>
  <c r="H288" i="5" s="1"/>
  <c r="G287" i="5"/>
  <c r="H287" i="5" s="1"/>
  <c r="G286" i="5"/>
  <c r="H286" i="5" s="1"/>
  <c r="G285" i="5"/>
  <c r="H285" i="5" s="1"/>
  <c r="G284" i="5"/>
  <c r="H284" i="5" s="1"/>
  <c r="G283" i="5"/>
  <c r="H283" i="5" s="1"/>
  <c r="G282" i="5"/>
  <c r="H282" i="5" s="1"/>
  <c r="G281" i="5"/>
  <c r="H281" i="5" s="1"/>
  <c r="G280" i="5"/>
  <c r="H280" i="5" s="1"/>
  <c r="G279" i="5"/>
  <c r="H279" i="5" s="1"/>
  <c r="G278" i="5"/>
  <c r="H278" i="5" s="1"/>
  <c r="G277" i="5"/>
  <c r="H277" i="5" s="1"/>
  <c r="G276" i="5"/>
  <c r="H276" i="5" s="1"/>
  <c r="G275" i="5"/>
  <c r="H275" i="5" s="1"/>
  <c r="G274" i="5"/>
  <c r="H274" i="5" s="1"/>
  <c r="G273" i="5"/>
  <c r="H273" i="5" s="1"/>
  <c r="G272" i="5"/>
  <c r="H272" i="5" s="1"/>
  <c r="H271" i="5"/>
  <c r="G271" i="5"/>
  <c r="G270" i="5"/>
  <c r="H270" i="5" s="1"/>
  <c r="G269" i="5"/>
  <c r="H269" i="5" s="1"/>
  <c r="G268" i="5"/>
  <c r="H268" i="5" s="1"/>
  <c r="H267" i="5"/>
  <c r="G267" i="5"/>
  <c r="G266" i="5"/>
  <c r="H266" i="5" s="1"/>
  <c r="G265" i="5"/>
  <c r="H265" i="5" s="1"/>
  <c r="G264" i="5"/>
  <c r="H264" i="5" s="1"/>
  <c r="G263" i="5"/>
  <c r="H263" i="5" s="1"/>
  <c r="G262" i="5"/>
  <c r="H262" i="5" s="1"/>
  <c r="G261" i="5"/>
  <c r="H261" i="5" s="1"/>
  <c r="G260" i="5"/>
  <c r="H260" i="5" s="1"/>
  <c r="G259" i="5"/>
  <c r="H259" i="5" s="1"/>
  <c r="G258" i="5"/>
  <c r="H258" i="5" s="1"/>
  <c r="G257" i="5"/>
  <c r="H257" i="5" s="1"/>
  <c r="G256" i="5"/>
  <c r="H256" i="5" s="1"/>
  <c r="G255" i="5"/>
  <c r="H255" i="5" s="1"/>
  <c r="G254" i="5"/>
  <c r="H254" i="5" s="1"/>
  <c r="G253" i="5"/>
  <c r="H253" i="5" s="1"/>
  <c r="G252" i="5"/>
  <c r="H252" i="5" s="1"/>
  <c r="G251" i="5"/>
  <c r="H251" i="5" s="1"/>
  <c r="G250" i="5"/>
  <c r="H250" i="5" s="1"/>
  <c r="G249" i="5"/>
  <c r="H249" i="5" s="1"/>
  <c r="G248" i="5"/>
  <c r="H248" i="5" s="1"/>
  <c r="H247" i="5"/>
  <c r="G247" i="5"/>
  <c r="G246" i="5"/>
  <c r="H246" i="5" s="1"/>
  <c r="G245" i="5"/>
  <c r="H245" i="5" s="1"/>
  <c r="G244" i="5"/>
  <c r="H244" i="5" s="1"/>
  <c r="G243" i="5"/>
  <c r="H243" i="5" s="1"/>
  <c r="G242" i="5"/>
  <c r="H242" i="5" s="1"/>
  <c r="G241" i="5"/>
  <c r="H241" i="5" s="1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G231" i="5"/>
  <c r="H231" i="5" s="1"/>
  <c r="G230" i="5"/>
  <c r="H230" i="5" s="1"/>
  <c r="G229" i="5"/>
  <c r="H229" i="5" s="1"/>
  <c r="G228" i="5"/>
  <c r="H228" i="5" s="1"/>
  <c r="G227" i="5"/>
  <c r="H227" i="5" s="1"/>
  <c r="G226" i="5"/>
  <c r="H226" i="5" s="1"/>
  <c r="H225" i="5"/>
  <c r="G225" i="5"/>
  <c r="G224" i="5"/>
  <c r="H224" i="5" s="1"/>
  <c r="G223" i="5"/>
  <c r="H223" i="5" s="1"/>
  <c r="G222" i="5"/>
  <c r="H222" i="5" s="1"/>
  <c r="G221" i="5"/>
  <c r="H221" i="5" s="1"/>
  <c r="G220" i="5"/>
  <c r="H220" i="5" s="1"/>
  <c r="G219" i="5"/>
  <c r="H219" i="5" s="1"/>
  <c r="G218" i="5"/>
  <c r="H218" i="5" s="1"/>
  <c r="G217" i="5"/>
  <c r="H217" i="5" s="1"/>
  <c r="G216" i="5"/>
  <c r="H216" i="5" s="1"/>
  <c r="G215" i="5"/>
  <c r="H215" i="5" s="1"/>
  <c r="G214" i="5"/>
  <c r="H214" i="5" s="1"/>
  <c r="G213" i="5"/>
  <c r="H213" i="5" s="1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G205" i="5"/>
  <c r="H205" i="5" s="1"/>
  <c r="G204" i="5"/>
  <c r="H204" i="5" s="1"/>
  <c r="G203" i="5"/>
  <c r="H203" i="5" s="1"/>
  <c r="G202" i="5"/>
  <c r="H202" i="5" s="1"/>
  <c r="G201" i="5"/>
  <c r="H201" i="5" s="1"/>
  <c r="G200" i="5"/>
  <c r="H200" i="5" s="1"/>
  <c r="H199" i="5"/>
  <c r="G199" i="5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H189" i="5"/>
  <c r="G189" i="5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H135" i="5"/>
  <c r="G135" i="5"/>
  <c r="G134" i="5"/>
  <c r="H134" i="5" s="1"/>
  <c r="G133" i="5"/>
  <c r="H133" i="5" s="1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1" i="5"/>
  <c r="H111" i="5" s="1"/>
  <c r="G110" i="5"/>
  <c r="H110" i="5" s="1"/>
  <c r="H109" i="5"/>
  <c r="G109" i="5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H55" i="5"/>
  <c r="G55" i="5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H45" i="5"/>
  <c r="G45" i="5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H13" i="5"/>
  <c r="G13" i="5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G23" i="3"/>
  <c r="H23" i="3" s="1"/>
  <c r="G22" i="3"/>
  <c r="H22" i="3" s="1"/>
  <c r="G21" i="3"/>
  <c r="H21" i="3" s="1"/>
  <c r="H20" i="3"/>
  <c r="G20" i="3"/>
  <c r="G19" i="3"/>
  <c r="H19" i="3" s="1"/>
  <c r="G18" i="3"/>
  <c r="H18" i="3" s="1"/>
  <c r="G17" i="3"/>
  <c r="H17" i="3" s="1"/>
  <c r="G16" i="3"/>
  <c r="H16" i="3" s="1"/>
  <c r="H15" i="3"/>
  <c r="G15" i="3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G18" i="2"/>
  <c r="G17" i="2"/>
  <c r="H17" i="2" s="1"/>
  <c r="G16" i="2"/>
  <c r="H16" i="2" s="1"/>
  <c r="G15" i="2"/>
  <c r="G14" i="2"/>
  <c r="H14" i="2" s="1"/>
  <c r="G13" i="2"/>
  <c r="H13" i="2" s="1"/>
  <c r="G12" i="2"/>
  <c r="H12" i="2" s="1"/>
  <c r="G11" i="2"/>
  <c r="G10" i="2"/>
  <c r="H10" i="2" s="1"/>
  <c r="G9" i="2"/>
  <c r="H9" i="2" s="1"/>
  <c r="G8" i="2"/>
  <c r="H8" i="2" s="1"/>
  <c r="G7" i="2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5" i="2"/>
  <c r="H19" i="2"/>
  <c r="H18" i="2"/>
  <c r="H15" i="2"/>
  <c r="H11" i="2"/>
  <c r="H7" i="2"/>
  <c r="H6" i="2"/>
  <c r="H1" i="2" l="1"/>
  <c r="C15" i="1"/>
  <c r="C14" i="1"/>
  <c r="H1" i="4"/>
  <c r="G1" i="4" s="1"/>
  <c r="D15" i="1" s="1"/>
  <c r="H1" i="5"/>
  <c r="G1" i="5" s="1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<sst xmlns="http://schemas.openxmlformats.org/spreadsheetml/2006/main" count="150" uniqueCount="121">
  <si>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</si>
  <si>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</si>
  <si>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</si>
  <si>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</si>
  <si>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</si>
  <si>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</si>
  <si>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</si>
  <si>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</si>
  <si>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</si>
  <si>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</si>
  <si>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</si>
  <si>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</si>
  <si>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</si>
  <si>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</si>
  <si>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</si>
  <si>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</si>
  <si>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</si>
  <si>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</si>
  <si>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</si>
  <si>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</si>
  <si>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</si>
  <si>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 42 C.F. 97504710159 C.M. MIIC8DR008</t>
  </si>
  <si>
    <t>497 del 06/09/2022</t>
  </si>
  <si>
    <t>8155157 del 30/11/2022</t>
  </si>
  <si>
    <t>245/02 del 19/12/2022</t>
  </si>
  <si>
    <t>563/FE del 27/12/2022</t>
  </si>
  <si>
    <t>2317/EL del 18/11/2022</t>
  </si>
  <si>
    <t>10/02 del 16/01/2023</t>
  </si>
  <si>
    <t>FATTPA 14_23 del 20/01/2023</t>
  </si>
  <si>
    <t>FPA 24/23 del 10/01/2023</t>
  </si>
  <si>
    <t>230011/E del 23/01/2023</t>
  </si>
  <si>
    <t>16/2023 del 19/01/2023</t>
  </si>
  <si>
    <t>3163/ME del 28/12/2022</t>
  </si>
  <si>
    <t>2697/EG del 28/12/2022</t>
  </si>
  <si>
    <t>121 del 24/01/2023</t>
  </si>
  <si>
    <t>122 del 24/01/2023</t>
  </si>
  <si>
    <t>237.2023 del 16/02/2023</t>
  </si>
  <si>
    <t>99/E del 07/02/2023</t>
  </si>
  <si>
    <t>FATTPA 30_23 del 10/02/2023</t>
  </si>
  <si>
    <t>PA_158/2023 del 17/02/2023</t>
  </si>
  <si>
    <t>34/02 del 15/02/2023</t>
  </si>
  <si>
    <t>264 del 17/02/2023</t>
  </si>
  <si>
    <t>44/02 del 10/03/2023</t>
  </si>
  <si>
    <t>Fattura 7-2023 del 07/02/2023</t>
  </si>
  <si>
    <t>FATTPA 46_23 del 16/03/2023</t>
  </si>
  <si>
    <t>420 del 24/03/2023</t>
  </si>
  <si>
    <t>58/02 del 13/03/2023</t>
  </si>
  <si>
    <t>FPA 3/23 del 30/03/2023</t>
  </si>
  <si>
    <t>170/E del 17/03/2023</t>
  </si>
  <si>
    <t>142 del 17/03/2023</t>
  </si>
  <si>
    <t>749 del 12/04/2023</t>
  </si>
  <si>
    <t>EFAT/2023/0955 del 13/04/2023</t>
  </si>
  <si>
    <t>2095 del 04/04/2023</t>
  </si>
  <si>
    <t>Fattura 15-2023 del 07/04/2023</t>
  </si>
  <si>
    <t>491 del 17/04/2023</t>
  </si>
  <si>
    <t>FATTPA 58_23 del 20/04/2023</t>
  </si>
  <si>
    <t>85/02 del 17/04/2023</t>
  </si>
  <si>
    <t>1023088345 del 10/04/2023</t>
  </si>
  <si>
    <t>1023096012 del 12/04/2023</t>
  </si>
  <si>
    <t>3/02 del 21/03/2023</t>
  </si>
  <si>
    <t>207/2023 del 13/04/2023</t>
  </si>
  <si>
    <t>152 del 20/04/2023</t>
  </si>
  <si>
    <t>141 del 28/03/2023</t>
  </si>
  <si>
    <t>17/E-2023 del 08/05/2023</t>
  </si>
  <si>
    <t>236/E del 21/04/2023</t>
  </si>
  <si>
    <t>2937/A/2023 del 29/04/2023</t>
  </si>
  <si>
    <t>2023-FP-0000090 del 28/04/2023</t>
  </si>
  <si>
    <t>1023120133 del 02/05/2023</t>
  </si>
  <si>
    <t>FPA 1/23 del 10/05/2023</t>
  </si>
  <si>
    <t>2023/VFE/181 del 21/04/2023</t>
  </si>
  <si>
    <t>A-63 del 03/05/2023</t>
  </si>
  <si>
    <t>209.FE del 12/05/2023</t>
  </si>
  <si>
    <t>509 del 29/05/2023</t>
  </si>
  <si>
    <t>P-280 del 17/05/2023</t>
  </si>
  <si>
    <t>8/BPA del 12/01/2023</t>
  </si>
  <si>
    <t>316/2023 del 27/05/2023</t>
  </si>
  <si>
    <t>271 del 12/05/2023</t>
  </si>
  <si>
    <t>258/P del 30/05/2023</t>
  </si>
  <si>
    <t>77 del 31/05/2023</t>
  </si>
  <si>
    <t>1023151305 del 01/06/2023</t>
  </si>
  <si>
    <t>681 del 19/05/2023</t>
  </si>
  <si>
    <t>FATTPA 74_23 del 19/05/2023</t>
  </si>
  <si>
    <t>119/02 del 15/05/2023</t>
  </si>
  <si>
    <t>19/P del 31/01/2023</t>
  </si>
  <si>
    <t>152/02 del 16/06/2023</t>
  </si>
  <si>
    <t>151/02 del 16/06/2023</t>
  </si>
  <si>
    <t>FATTPA 91_23 del 21/06/2023</t>
  </si>
  <si>
    <t>FATTPA 90_23 del 21/06/2023</t>
  </si>
  <si>
    <t>836 del 21/06/2023</t>
  </si>
  <si>
    <t>00000321/02/2023 del 13/04/2023</t>
  </si>
  <si>
    <t>00000511/02/2023 del 05/06/2023</t>
  </si>
  <si>
    <t>27423251 del 24/05/2023</t>
  </si>
  <si>
    <t>FPA 2/23 del 10/05/2023</t>
  </si>
  <si>
    <t>136/02 del 31/05/2023</t>
  </si>
  <si>
    <t>143DD del 31/05/2023</t>
  </si>
  <si>
    <t>000120/5 del 01/06/2023</t>
  </si>
  <si>
    <t>137 del 09/06/2023</t>
  </si>
  <si>
    <t>138 del 09/06/2023</t>
  </si>
  <si>
    <t>1023178596 del 03/07/2023</t>
  </si>
  <si>
    <t>89 del 23/06/2023</t>
  </si>
  <si>
    <t>90 del 23/06/2023</t>
  </si>
  <si>
    <t>23/E-2023 del 29/06/2023</t>
  </si>
  <si>
    <t>171/02 del 23/06/2023</t>
  </si>
  <si>
    <t>898 del 26/06/2023</t>
  </si>
  <si>
    <t>2023000052400 del 17/07/2023</t>
  </si>
  <si>
    <t>0/1404 del 18/07/2023</t>
  </si>
  <si>
    <t>0/1412 del 19/07/2023</t>
  </si>
  <si>
    <t>104/02 del 18/07/2023</t>
  </si>
  <si>
    <t>106/02 del 25/07/2023</t>
  </si>
  <si>
    <t>2437/00 del 21/07/2023</t>
  </si>
  <si>
    <t>000278-0CPA del 21/07/2023</t>
  </si>
  <si>
    <t>000276-0CPA del 21/07/2023</t>
  </si>
  <si>
    <t>000277-0CPA del 21/07/2023</t>
  </si>
  <si>
    <t>V3-24314 del 31/07/2023</t>
  </si>
  <si>
    <t>1023231905 del 08/09/2023</t>
  </si>
  <si>
    <t>1116 /PA del 31/07/2023</t>
  </si>
  <si>
    <t>8788/FVISE del 26/06/2023</t>
  </si>
  <si>
    <t>8667/FVISE del 21/06/2023</t>
  </si>
  <si>
    <t>20</t>
  </si>
  <si>
    <t>9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</si>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</sst>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10" workbookViewId="0">
      <selection activeCell="E16" sqref="E16"/>
    </sheetView>
  </sheetViews>
  <sheetFormatPr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20</v>
      </c>
    </row>
    <row r="3" spans="1:9" ht="12.75" customHeight="1" x14ac:dyDescent="0.25">
      <c r="B3" s="2" t="s">
        <v>21</v>
      </c>
    </row>
    <row r="4" spans="1:9" ht="15.75" thickBot="1" x14ac:dyDescent="0.3"/>
    <row r="5" spans="1:9" ht="18" customHeight="1" thickBot="1" x14ac:dyDescent="0.4">
      <c r="B5" s="7" t="s">
        <v>17</v>
      </c>
      <c r="F5" s="16">
        <v>2023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101</v>
      </c>
      <c r="B9" s="33"/>
      <c r="C9" s="32">
        <f>SUM(C13:C16)</f>
        <v>282644.93000000005</v>
      </c>
      <c r="D9" s="33"/>
      <c r="E9" s="38">
        <f>('Trimestre 1'!H1+'Trimestre 2'!H1+'Trimestre 3'!H1+'Trimestre 4'!H1)/C9</f>
        <v>14.257221100693364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18</v>
      </c>
      <c r="F12" s="30" t="s">
        <v>19</v>
      </c>
    </row>
    <row r="13" spans="1:9" ht="22.5" customHeight="1" x14ac:dyDescent="0.25">
      <c r="A13" s="26" t="s">
        <v>13</v>
      </c>
      <c r="B13" s="15">
        <f>'Trimestre 1'!C1</f>
        <v>23</v>
      </c>
      <c r="C13" s="27">
        <f>'Trimestre 1'!B1</f>
        <v>86104.2</v>
      </c>
      <c r="D13" s="27">
        <f>'Trimestre 1'!G1</f>
        <v>62.67608386118215</v>
      </c>
      <c r="E13" s="27">
        <v>29737.54</v>
      </c>
      <c r="F13" s="31" t="s">
        <v>118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58</v>
      </c>
      <c r="C14" s="27">
        <f>'Trimestre 2'!B1</f>
        <v>168089.2</v>
      </c>
      <c r="D14" s="27">
        <f>'Trimestre 2'!G1</f>
        <v>-4.4490374158482524</v>
      </c>
      <c r="E14" s="27">
        <v>15625.85</v>
      </c>
      <c r="F14" s="31" t="s">
        <v>119</v>
      </c>
    </row>
    <row r="15" spans="1:9" ht="22.5" customHeight="1" x14ac:dyDescent="0.25">
      <c r="A15" s="26" t="s">
        <v>15</v>
      </c>
      <c r="B15" s="15">
        <f>'Trimestre 3'!C1</f>
        <v>20</v>
      </c>
      <c r="C15" s="27">
        <f>'Trimestre 3'!B1</f>
        <v>28451.53</v>
      </c>
      <c r="D15" s="27">
        <f>'Trimestre 3'!G1</f>
        <v>-21.760083201149463</v>
      </c>
      <c r="E15" s="27">
        <v>23848.78</v>
      </c>
      <c r="F15" s="31" t="s">
        <v>120</v>
      </c>
    </row>
    <row r="16" spans="1:9" ht="21.75" customHeight="1" x14ac:dyDescent="0.25">
      <c r="A16" s="26" t="s">
        <v>16</v>
      </c>
      <c r="B16" s="15"/>
      <c r="C16" s="27"/>
      <c r="D16" s="27"/>
      <c r="E16" s="27"/>
      <c r="F16" s="31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86104.2</v>
      </c>
      <c r="C1">
        <f>COUNTA(A4:A353)</f>
        <v>23</v>
      </c>
      <c r="G1" s="14">
        <f>IF(B1&lt;&gt;0,H1/B1,0)</f>
        <v>62.67608386118215</v>
      </c>
      <c r="H1" s="13">
        <f>SUM(H4:H353)</f>
        <v>5396674.0599999996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22</v>
      </c>
      <c r="B4" s="10">
        <v>37100</v>
      </c>
      <c r="C4" s="11">
        <v>44810</v>
      </c>
      <c r="D4" s="11">
        <v>44943</v>
      </c>
      <c r="E4" s="11"/>
      <c r="F4" s="11"/>
      <c r="G4" s="1">
        <f>D4-C4-(F4-E4)</f>
        <v>133</v>
      </c>
      <c r="H4" s="10">
        <f>B4*G4</f>
        <v>4934300</v>
      </c>
    </row>
    <row r="5" spans="1:8" x14ac:dyDescent="0.25">
      <c r="A5" s="17" t="s">
        <v>23</v>
      </c>
      <c r="B5" s="10">
        <v>2497.8200000000002</v>
      </c>
      <c r="C5" s="11">
        <v>44955</v>
      </c>
      <c r="D5" s="11">
        <v>44951</v>
      </c>
      <c r="E5" s="11"/>
      <c r="F5" s="11"/>
      <c r="G5" s="1">
        <f t="shared" ref="G5:G68" si="0">D5-C5-(F5-E5)</f>
        <v>-4</v>
      </c>
      <c r="H5" s="10">
        <f t="shared" ref="H5:H68" si="1">B5*G5</f>
        <v>-9991.2800000000007</v>
      </c>
    </row>
    <row r="6" spans="1:8" x14ac:dyDescent="0.25">
      <c r="A6" s="17" t="s">
        <v>24</v>
      </c>
      <c r="B6" s="10">
        <v>4851</v>
      </c>
      <c r="C6" s="11">
        <v>44945</v>
      </c>
      <c r="D6" s="11">
        <v>44951</v>
      </c>
      <c r="E6" s="11"/>
      <c r="F6" s="11"/>
      <c r="G6" s="1">
        <f t="shared" si="0"/>
        <v>6</v>
      </c>
      <c r="H6" s="10">
        <f t="shared" si="1"/>
        <v>29106</v>
      </c>
    </row>
    <row r="7" spans="1:8" x14ac:dyDescent="0.25">
      <c r="A7" s="17" t="s">
        <v>25</v>
      </c>
      <c r="B7" s="10">
        <v>2732.59</v>
      </c>
      <c r="C7" s="11">
        <v>44926</v>
      </c>
      <c r="D7" s="11">
        <v>44951</v>
      </c>
      <c r="E7" s="11"/>
      <c r="F7" s="11"/>
      <c r="G7" s="1">
        <f t="shared" si="0"/>
        <v>25</v>
      </c>
      <c r="H7" s="10">
        <f t="shared" si="1"/>
        <v>68314.75</v>
      </c>
    </row>
    <row r="8" spans="1:8" x14ac:dyDescent="0.25">
      <c r="A8" s="17" t="s">
        <v>26</v>
      </c>
      <c r="B8" s="10">
        <v>255</v>
      </c>
      <c r="C8" s="11">
        <v>44883</v>
      </c>
      <c r="D8" s="11">
        <v>44951</v>
      </c>
      <c r="E8" s="11"/>
      <c r="F8" s="11"/>
      <c r="G8" s="1">
        <f t="shared" si="0"/>
        <v>68</v>
      </c>
      <c r="H8" s="10">
        <f t="shared" si="1"/>
        <v>17340</v>
      </c>
    </row>
    <row r="9" spans="1:8" x14ac:dyDescent="0.25">
      <c r="A9" s="17" t="s">
        <v>27</v>
      </c>
      <c r="B9" s="10">
        <v>1113</v>
      </c>
      <c r="C9" s="11">
        <v>44943</v>
      </c>
      <c r="D9" s="11">
        <v>44951</v>
      </c>
      <c r="E9" s="11"/>
      <c r="F9" s="11"/>
      <c r="G9" s="1">
        <f t="shared" si="0"/>
        <v>8</v>
      </c>
      <c r="H9" s="10">
        <f t="shared" si="1"/>
        <v>8904</v>
      </c>
    </row>
    <row r="10" spans="1:8" x14ac:dyDescent="0.25">
      <c r="A10" s="17" t="s">
        <v>28</v>
      </c>
      <c r="B10" s="10">
        <v>4147.5</v>
      </c>
      <c r="C10" s="11">
        <v>44977</v>
      </c>
      <c r="D10" s="11">
        <v>44951</v>
      </c>
      <c r="E10" s="11"/>
      <c r="F10" s="11"/>
      <c r="G10" s="1">
        <f t="shared" si="0"/>
        <v>-26</v>
      </c>
      <c r="H10" s="10">
        <f t="shared" si="1"/>
        <v>-107835</v>
      </c>
    </row>
    <row r="11" spans="1:8" x14ac:dyDescent="0.25">
      <c r="A11" s="17" t="s">
        <v>29</v>
      </c>
      <c r="B11" s="10">
        <v>350</v>
      </c>
      <c r="C11" s="11">
        <v>44967</v>
      </c>
      <c r="D11" s="11">
        <v>44951</v>
      </c>
      <c r="E11" s="11"/>
      <c r="F11" s="11"/>
      <c r="G11" s="1">
        <f t="shared" si="0"/>
        <v>-16</v>
      </c>
      <c r="H11" s="10">
        <f t="shared" si="1"/>
        <v>-5600</v>
      </c>
    </row>
    <row r="12" spans="1:8" x14ac:dyDescent="0.25">
      <c r="A12" s="17" t="s">
        <v>29</v>
      </c>
      <c r="B12" s="10">
        <v>673</v>
      </c>
      <c r="C12" s="11">
        <v>44967</v>
      </c>
      <c r="D12" s="11">
        <v>44951</v>
      </c>
      <c r="E12" s="11"/>
      <c r="F12" s="11"/>
      <c r="G12" s="1">
        <f t="shared" si="0"/>
        <v>-16</v>
      </c>
      <c r="H12" s="10">
        <f t="shared" si="1"/>
        <v>-10768</v>
      </c>
    </row>
    <row r="13" spans="1:8" x14ac:dyDescent="0.25">
      <c r="A13" s="17" t="s">
        <v>30</v>
      </c>
      <c r="B13" s="10">
        <v>1192</v>
      </c>
      <c r="C13" s="11">
        <v>44980</v>
      </c>
      <c r="D13" s="11">
        <v>44951</v>
      </c>
      <c r="E13" s="11"/>
      <c r="F13" s="11"/>
      <c r="G13" s="1">
        <f t="shared" si="0"/>
        <v>-29</v>
      </c>
      <c r="H13" s="10">
        <f t="shared" si="1"/>
        <v>-34568</v>
      </c>
    </row>
    <row r="14" spans="1:8" x14ac:dyDescent="0.25">
      <c r="A14" s="17" t="s">
        <v>31</v>
      </c>
      <c r="B14" s="10">
        <v>538</v>
      </c>
      <c r="C14" s="11">
        <v>44975</v>
      </c>
      <c r="D14" s="11">
        <v>44951</v>
      </c>
      <c r="E14" s="11"/>
      <c r="F14" s="11"/>
      <c r="G14" s="1">
        <f t="shared" si="0"/>
        <v>-24</v>
      </c>
      <c r="H14" s="10">
        <f t="shared" si="1"/>
        <v>-12912</v>
      </c>
    </row>
    <row r="15" spans="1:8" x14ac:dyDescent="0.25">
      <c r="A15" s="17" t="s">
        <v>32</v>
      </c>
      <c r="B15" s="10">
        <v>434.5</v>
      </c>
      <c r="C15" s="11">
        <v>44954</v>
      </c>
      <c r="D15" s="11">
        <v>44951</v>
      </c>
      <c r="E15" s="11"/>
      <c r="F15" s="11"/>
      <c r="G15" s="1">
        <f t="shared" si="0"/>
        <v>-3</v>
      </c>
      <c r="H15" s="10">
        <f t="shared" si="1"/>
        <v>-1303.5</v>
      </c>
    </row>
    <row r="16" spans="1:8" x14ac:dyDescent="0.25">
      <c r="A16" s="17" t="s">
        <v>33</v>
      </c>
      <c r="B16" s="10">
        <v>87</v>
      </c>
      <c r="C16" s="11">
        <v>44954</v>
      </c>
      <c r="D16" s="11">
        <v>44951</v>
      </c>
      <c r="E16" s="11"/>
      <c r="F16" s="11"/>
      <c r="G16" s="1">
        <f t="shared" si="0"/>
        <v>-3</v>
      </c>
      <c r="H16" s="10">
        <f t="shared" si="1"/>
        <v>-261</v>
      </c>
    </row>
    <row r="17" spans="1:8" x14ac:dyDescent="0.25">
      <c r="A17" s="17" t="s">
        <v>34</v>
      </c>
      <c r="B17" s="10">
        <v>3376.8</v>
      </c>
      <c r="C17" s="11">
        <v>44985</v>
      </c>
      <c r="D17" s="11">
        <v>45009</v>
      </c>
      <c r="E17" s="11"/>
      <c r="F17" s="11"/>
      <c r="G17" s="1">
        <f t="shared" si="0"/>
        <v>24</v>
      </c>
      <c r="H17" s="10">
        <f t="shared" si="1"/>
        <v>81043.200000000012</v>
      </c>
    </row>
    <row r="18" spans="1:8" x14ac:dyDescent="0.25">
      <c r="A18" s="17" t="s">
        <v>35</v>
      </c>
      <c r="B18" s="10">
        <v>73.56</v>
      </c>
      <c r="C18" s="11">
        <v>44985</v>
      </c>
      <c r="D18" s="11">
        <v>45009</v>
      </c>
      <c r="E18" s="11"/>
      <c r="F18" s="11"/>
      <c r="G18" s="1">
        <f t="shared" si="0"/>
        <v>24</v>
      </c>
      <c r="H18" s="10">
        <f t="shared" si="1"/>
        <v>1765.44</v>
      </c>
    </row>
    <row r="19" spans="1:8" x14ac:dyDescent="0.25">
      <c r="A19" s="17" t="s">
        <v>36</v>
      </c>
      <c r="B19" s="10">
        <v>741</v>
      </c>
      <c r="C19" s="11">
        <v>45003</v>
      </c>
      <c r="D19" s="11">
        <v>45009</v>
      </c>
      <c r="E19" s="11"/>
      <c r="F19" s="11"/>
      <c r="G19" s="1">
        <f t="shared" si="0"/>
        <v>6</v>
      </c>
      <c r="H19" s="10">
        <f t="shared" si="1"/>
        <v>4446</v>
      </c>
    </row>
    <row r="20" spans="1:8" x14ac:dyDescent="0.25">
      <c r="A20" s="17" t="s">
        <v>37</v>
      </c>
      <c r="B20" s="10">
        <v>1172.73</v>
      </c>
      <c r="C20" s="11">
        <v>44964</v>
      </c>
      <c r="D20" s="11">
        <v>45009</v>
      </c>
      <c r="E20" s="11"/>
      <c r="F20" s="11"/>
      <c r="G20" s="1">
        <f t="shared" si="0"/>
        <v>45</v>
      </c>
      <c r="H20" s="10">
        <f t="shared" si="1"/>
        <v>52772.85</v>
      </c>
    </row>
    <row r="21" spans="1:8" x14ac:dyDescent="0.25">
      <c r="A21" s="17" t="s">
        <v>38</v>
      </c>
      <c r="B21" s="10">
        <v>5848.5</v>
      </c>
      <c r="C21" s="11">
        <v>44995</v>
      </c>
      <c r="D21" s="11">
        <v>45009</v>
      </c>
      <c r="E21" s="11"/>
      <c r="F21" s="11"/>
      <c r="G21" s="1">
        <f t="shared" si="0"/>
        <v>14</v>
      </c>
      <c r="H21" s="10">
        <f t="shared" si="1"/>
        <v>81879</v>
      </c>
    </row>
    <row r="22" spans="1:8" x14ac:dyDescent="0.25">
      <c r="A22" s="17" t="s">
        <v>39</v>
      </c>
      <c r="B22" s="10">
        <v>139</v>
      </c>
      <c r="C22" s="11">
        <v>45016</v>
      </c>
      <c r="D22" s="11">
        <v>45009</v>
      </c>
      <c r="E22" s="11"/>
      <c r="F22" s="11"/>
      <c r="G22" s="1">
        <f t="shared" si="0"/>
        <v>-7</v>
      </c>
      <c r="H22" s="10">
        <f t="shared" si="1"/>
        <v>-973</v>
      </c>
    </row>
    <row r="23" spans="1:8" x14ac:dyDescent="0.25">
      <c r="A23" s="17" t="s">
        <v>40</v>
      </c>
      <c r="B23" s="10">
        <v>3801</v>
      </c>
      <c r="C23" s="11">
        <v>44973</v>
      </c>
      <c r="D23" s="11">
        <v>45009</v>
      </c>
      <c r="E23" s="11"/>
      <c r="F23" s="11"/>
      <c r="G23" s="1">
        <f t="shared" si="0"/>
        <v>36</v>
      </c>
      <c r="H23" s="10">
        <f t="shared" si="1"/>
        <v>136836</v>
      </c>
    </row>
    <row r="24" spans="1:8" x14ac:dyDescent="0.25">
      <c r="A24" s="17" t="s">
        <v>41</v>
      </c>
      <c r="B24" s="10">
        <v>7102.2</v>
      </c>
      <c r="C24" s="11">
        <v>45016</v>
      </c>
      <c r="D24" s="11">
        <v>45009</v>
      </c>
      <c r="E24" s="11"/>
      <c r="F24" s="11"/>
      <c r="G24" s="1">
        <f t="shared" si="0"/>
        <v>-7</v>
      </c>
      <c r="H24" s="10">
        <f t="shared" si="1"/>
        <v>-49715.4</v>
      </c>
    </row>
    <row r="25" spans="1:8" x14ac:dyDescent="0.25">
      <c r="A25" s="17" t="s">
        <v>42</v>
      </c>
      <c r="B25" s="10">
        <v>2268</v>
      </c>
      <c r="C25" s="11">
        <v>45026</v>
      </c>
      <c r="D25" s="11">
        <v>45009</v>
      </c>
      <c r="E25" s="11"/>
      <c r="F25" s="11"/>
      <c r="G25" s="1">
        <f t="shared" si="0"/>
        <v>-17</v>
      </c>
      <c r="H25" s="10">
        <f t="shared" si="1"/>
        <v>-38556</v>
      </c>
    </row>
    <row r="26" spans="1:8" x14ac:dyDescent="0.25">
      <c r="A26" s="17" t="s">
        <v>43</v>
      </c>
      <c r="B26" s="10">
        <v>5610</v>
      </c>
      <c r="C26" s="11">
        <v>44964</v>
      </c>
      <c r="D26" s="11">
        <v>45009</v>
      </c>
      <c r="E26" s="11"/>
      <c r="F26" s="11"/>
      <c r="G26" s="1">
        <f t="shared" si="0"/>
        <v>45</v>
      </c>
      <c r="H26" s="10">
        <f t="shared" si="1"/>
        <v>252450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168089.2</v>
      </c>
      <c r="C1">
        <f>COUNTA(A4:A353)</f>
        <v>58</v>
      </c>
      <c r="G1" s="14">
        <f>IF(B1&lt;&gt;0,H1/B1,0)</f>
        <v>-4.4490374158482524</v>
      </c>
      <c r="H1" s="13">
        <f>SUM(H4:H353)</f>
        <v>-747835.14000000013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44</v>
      </c>
      <c r="B4" s="10">
        <v>5995.5</v>
      </c>
      <c r="C4" s="11">
        <v>45032</v>
      </c>
      <c r="D4" s="11">
        <v>45021</v>
      </c>
      <c r="E4" s="11"/>
      <c r="F4" s="11"/>
      <c r="G4" s="1">
        <f>D4-C4-(F4-E4)</f>
        <v>-11</v>
      </c>
      <c r="H4" s="10">
        <f>B4*G4</f>
        <v>-65950.5</v>
      </c>
    </row>
    <row r="5" spans="1:8" x14ac:dyDescent="0.25">
      <c r="A5" s="17" t="s">
        <v>45</v>
      </c>
      <c r="B5" s="10">
        <v>7843.5</v>
      </c>
      <c r="C5" s="11">
        <v>45046</v>
      </c>
      <c r="D5" s="11">
        <v>45021</v>
      </c>
      <c r="E5" s="11"/>
      <c r="F5" s="11"/>
      <c r="G5" s="1">
        <f t="shared" ref="G5:G68" si="0">D5-C5-(F5-E5)</f>
        <v>-25</v>
      </c>
      <c r="H5" s="10">
        <f t="shared" ref="H5:H68" si="1">B5*G5</f>
        <v>-196087.5</v>
      </c>
    </row>
    <row r="6" spans="1:8" x14ac:dyDescent="0.25">
      <c r="A6" s="17" t="s">
        <v>46</v>
      </c>
      <c r="B6" s="10">
        <v>4520.25</v>
      </c>
      <c r="C6" s="11">
        <v>45029</v>
      </c>
      <c r="D6" s="11">
        <v>45021</v>
      </c>
      <c r="E6" s="11"/>
      <c r="F6" s="11"/>
      <c r="G6" s="1">
        <f t="shared" si="0"/>
        <v>-8</v>
      </c>
      <c r="H6" s="10">
        <f t="shared" si="1"/>
        <v>-36162</v>
      </c>
    </row>
    <row r="7" spans="1:8" x14ac:dyDescent="0.25">
      <c r="A7" s="17" t="s">
        <v>47</v>
      </c>
      <c r="B7" s="10">
        <v>67</v>
      </c>
      <c r="C7" s="11">
        <v>45015</v>
      </c>
      <c r="D7" s="11">
        <v>45021</v>
      </c>
      <c r="E7" s="11"/>
      <c r="F7" s="11"/>
      <c r="G7" s="1">
        <f t="shared" si="0"/>
        <v>6</v>
      </c>
      <c r="H7" s="10">
        <f t="shared" si="1"/>
        <v>402</v>
      </c>
    </row>
    <row r="8" spans="1:8" x14ac:dyDescent="0.25">
      <c r="A8" s="17" t="s">
        <v>48</v>
      </c>
      <c r="B8" s="10">
        <v>1014.54</v>
      </c>
      <c r="C8" s="11">
        <v>45002</v>
      </c>
      <c r="D8" s="11">
        <v>45021</v>
      </c>
      <c r="E8" s="11"/>
      <c r="F8" s="11"/>
      <c r="G8" s="1">
        <f t="shared" si="0"/>
        <v>19</v>
      </c>
      <c r="H8" s="10">
        <f t="shared" si="1"/>
        <v>19276.259999999998</v>
      </c>
    </row>
    <row r="9" spans="1:8" x14ac:dyDescent="0.25">
      <c r="A9" s="17" t="s">
        <v>49</v>
      </c>
      <c r="B9" s="10">
        <v>650</v>
      </c>
      <c r="C9" s="11">
        <v>45046</v>
      </c>
      <c r="D9" s="11">
        <v>45021</v>
      </c>
      <c r="E9" s="11"/>
      <c r="F9" s="11"/>
      <c r="G9" s="1">
        <f t="shared" si="0"/>
        <v>-25</v>
      </c>
      <c r="H9" s="10">
        <f t="shared" si="1"/>
        <v>-16250</v>
      </c>
    </row>
    <row r="10" spans="1:8" x14ac:dyDescent="0.25">
      <c r="A10" s="17" t="s">
        <v>50</v>
      </c>
      <c r="B10" s="10">
        <v>1036</v>
      </c>
      <c r="C10" s="11">
        <v>45058</v>
      </c>
      <c r="D10" s="11">
        <v>45064</v>
      </c>
      <c r="E10" s="11"/>
      <c r="F10" s="11"/>
      <c r="G10" s="1">
        <f t="shared" si="0"/>
        <v>6</v>
      </c>
      <c r="H10" s="10">
        <f t="shared" si="1"/>
        <v>6216</v>
      </c>
    </row>
    <row r="11" spans="1:8" x14ac:dyDescent="0.25">
      <c r="A11" s="17" t="s">
        <v>51</v>
      </c>
      <c r="B11" s="10">
        <v>260</v>
      </c>
      <c r="C11" s="11">
        <v>45089</v>
      </c>
      <c r="D11" s="11">
        <v>45064</v>
      </c>
      <c r="E11" s="11"/>
      <c r="F11" s="11"/>
      <c r="G11" s="1">
        <f t="shared" si="0"/>
        <v>-25</v>
      </c>
      <c r="H11" s="10">
        <f t="shared" si="1"/>
        <v>-6500</v>
      </c>
    </row>
    <row r="12" spans="1:8" x14ac:dyDescent="0.25">
      <c r="A12" s="17" t="s">
        <v>52</v>
      </c>
      <c r="B12" s="10">
        <v>520</v>
      </c>
      <c r="C12" s="11">
        <v>45050</v>
      </c>
      <c r="D12" s="11">
        <v>45064</v>
      </c>
      <c r="E12" s="11"/>
      <c r="F12" s="11"/>
      <c r="G12" s="1">
        <f t="shared" si="0"/>
        <v>14</v>
      </c>
      <c r="H12" s="10">
        <f t="shared" si="1"/>
        <v>7280</v>
      </c>
    </row>
    <row r="13" spans="1:8" x14ac:dyDescent="0.25">
      <c r="A13" s="17" t="s">
        <v>53</v>
      </c>
      <c r="B13" s="10">
        <v>3472.64</v>
      </c>
      <c r="C13" s="11">
        <v>45023</v>
      </c>
      <c r="D13" s="11">
        <v>45064</v>
      </c>
      <c r="E13" s="11"/>
      <c r="F13" s="11"/>
      <c r="G13" s="1">
        <f t="shared" si="0"/>
        <v>41</v>
      </c>
      <c r="H13" s="10">
        <f t="shared" si="1"/>
        <v>142378.23999999999</v>
      </c>
    </row>
    <row r="14" spans="1:8" x14ac:dyDescent="0.25">
      <c r="A14" s="17" t="s">
        <v>53</v>
      </c>
      <c r="B14" s="10">
        <v>2137.36</v>
      </c>
      <c r="C14" s="11">
        <v>45023</v>
      </c>
      <c r="D14" s="11">
        <v>45064</v>
      </c>
      <c r="E14" s="11"/>
      <c r="F14" s="11"/>
      <c r="G14" s="1">
        <f t="shared" si="0"/>
        <v>41</v>
      </c>
      <c r="H14" s="10">
        <f t="shared" si="1"/>
        <v>87631.760000000009</v>
      </c>
    </row>
    <row r="15" spans="1:8" x14ac:dyDescent="0.25">
      <c r="A15" s="17" t="s">
        <v>54</v>
      </c>
      <c r="B15" s="10">
        <v>10405.5</v>
      </c>
      <c r="C15" s="11">
        <v>45077</v>
      </c>
      <c r="D15" s="11">
        <v>45064</v>
      </c>
      <c r="E15" s="11"/>
      <c r="F15" s="11"/>
      <c r="G15" s="1">
        <f t="shared" si="0"/>
        <v>-13</v>
      </c>
      <c r="H15" s="10">
        <f t="shared" si="1"/>
        <v>-135271.5</v>
      </c>
    </row>
    <row r="16" spans="1:8" x14ac:dyDescent="0.25">
      <c r="A16" s="17" t="s">
        <v>55</v>
      </c>
      <c r="B16" s="10">
        <v>8011.5</v>
      </c>
      <c r="C16" s="11">
        <v>45066</v>
      </c>
      <c r="D16" s="11">
        <v>45064</v>
      </c>
      <c r="E16" s="11"/>
      <c r="F16" s="11"/>
      <c r="G16" s="1">
        <f t="shared" si="0"/>
        <v>-2</v>
      </c>
      <c r="H16" s="10">
        <f t="shared" si="1"/>
        <v>-16023</v>
      </c>
    </row>
    <row r="17" spans="1:8" x14ac:dyDescent="0.25">
      <c r="A17" s="17" t="s">
        <v>56</v>
      </c>
      <c r="B17" s="10">
        <v>3906</v>
      </c>
      <c r="C17" s="11">
        <v>45063</v>
      </c>
      <c r="D17" s="11">
        <v>45064</v>
      </c>
      <c r="E17" s="11"/>
      <c r="F17" s="11"/>
      <c r="G17" s="1">
        <f t="shared" si="0"/>
        <v>1</v>
      </c>
      <c r="H17" s="10">
        <f t="shared" si="1"/>
        <v>3906</v>
      </c>
    </row>
    <row r="18" spans="1:8" x14ac:dyDescent="0.25">
      <c r="A18" s="17" t="s">
        <v>57</v>
      </c>
      <c r="B18" s="10">
        <v>27.6</v>
      </c>
      <c r="C18" s="11">
        <v>45056</v>
      </c>
      <c r="D18" s="11">
        <v>45064</v>
      </c>
      <c r="E18" s="11"/>
      <c r="F18" s="11"/>
      <c r="G18" s="1">
        <f t="shared" si="0"/>
        <v>8</v>
      </c>
      <c r="H18" s="10">
        <f t="shared" si="1"/>
        <v>220.8</v>
      </c>
    </row>
    <row r="19" spans="1:8" x14ac:dyDescent="0.25">
      <c r="A19" s="17" t="s">
        <v>58</v>
      </c>
      <c r="B19" s="10">
        <v>16.850000000000001</v>
      </c>
      <c r="C19" s="11">
        <v>45058</v>
      </c>
      <c r="D19" s="11">
        <v>45064</v>
      </c>
      <c r="E19" s="11"/>
      <c r="F19" s="11"/>
      <c r="G19" s="1">
        <f t="shared" si="0"/>
        <v>6</v>
      </c>
      <c r="H19" s="10">
        <f t="shared" si="1"/>
        <v>101.10000000000001</v>
      </c>
    </row>
    <row r="20" spans="1:8" x14ac:dyDescent="0.25">
      <c r="A20" s="17" t="s">
        <v>59</v>
      </c>
      <c r="B20" s="10">
        <v>549</v>
      </c>
      <c r="C20" s="11">
        <v>45007</v>
      </c>
      <c r="D20" s="11">
        <v>45064</v>
      </c>
      <c r="E20" s="11"/>
      <c r="F20" s="11"/>
      <c r="G20" s="1">
        <f t="shared" si="0"/>
        <v>57</v>
      </c>
      <c r="H20" s="10">
        <f t="shared" si="1"/>
        <v>31293</v>
      </c>
    </row>
    <row r="21" spans="1:8" x14ac:dyDescent="0.25">
      <c r="A21" s="17" t="s">
        <v>60</v>
      </c>
      <c r="B21" s="10">
        <v>650</v>
      </c>
      <c r="C21" s="11">
        <v>45029</v>
      </c>
      <c r="D21" s="11">
        <v>45064</v>
      </c>
      <c r="E21" s="11"/>
      <c r="F21" s="11"/>
      <c r="G21" s="1">
        <f t="shared" si="0"/>
        <v>35</v>
      </c>
      <c r="H21" s="10">
        <f t="shared" si="1"/>
        <v>22750</v>
      </c>
    </row>
    <row r="22" spans="1:8" x14ac:dyDescent="0.25">
      <c r="A22" s="17" t="s">
        <v>61</v>
      </c>
      <c r="B22" s="10">
        <v>1127.5</v>
      </c>
      <c r="C22" s="11">
        <v>45066</v>
      </c>
      <c r="D22" s="11">
        <v>45064</v>
      </c>
      <c r="E22" s="11"/>
      <c r="F22" s="11"/>
      <c r="G22" s="1">
        <f t="shared" si="0"/>
        <v>-2</v>
      </c>
      <c r="H22" s="10">
        <f t="shared" si="1"/>
        <v>-2255</v>
      </c>
    </row>
    <row r="23" spans="1:8" x14ac:dyDescent="0.25">
      <c r="A23" s="17" t="s">
        <v>62</v>
      </c>
      <c r="B23" s="10">
        <v>3200</v>
      </c>
      <c r="C23" s="11">
        <v>45044</v>
      </c>
      <c r="D23" s="11">
        <v>45064</v>
      </c>
      <c r="E23" s="11"/>
      <c r="F23" s="11"/>
      <c r="G23" s="1">
        <f t="shared" si="0"/>
        <v>20</v>
      </c>
      <c r="H23" s="10">
        <f t="shared" si="1"/>
        <v>64000</v>
      </c>
    </row>
    <row r="24" spans="1:8" x14ac:dyDescent="0.25">
      <c r="A24" s="17" t="s">
        <v>63</v>
      </c>
      <c r="B24" s="10">
        <v>1268.93</v>
      </c>
      <c r="C24" s="11">
        <v>45084</v>
      </c>
      <c r="D24" s="11">
        <v>45065</v>
      </c>
      <c r="E24" s="11"/>
      <c r="F24" s="11"/>
      <c r="G24" s="1">
        <f t="shared" si="0"/>
        <v>-19</v>
      </c>
      <c r="H24" s="10">
        <f t="shared" si="1"/>
        <v>-24109.670000000002</v>
      </c>
    </row>
    <row r="25" spans="1:8" x14ac:dyDescent="0.25">
      <c r="A25" s="17" t="s">
        <v>64</v>
      </c>
      <c r="B25" s="10">
        <v>1154.54</v>
      </c>
      <c r="C25" s="11">
        <v>45037</v>
      </c>
      <c r="D25" s="11">
        <v>45065</v>
      </c>
      <c r="E25" s="11"/>
      <c r="F25" s="11"/>
      <c r="G25" s="1">
        <f t="shared" si="0"/>
        <v>28</v>
      </c>
      <c r="H25" s="10">
        <f t="shared" si="1"/>
        <v>32327.119999999999</v>
      </c>
    </row>
    <row r="26" spans="1:8" x14ac:dyDescent="0.25">
      <c r="A26" s="17" t="s">
        <v>63</v>
      </c>
      <c r="B26" s="10">
        <v>131.07</v>
      </c>
      <c r="C26" s="11">
        <v>45084</v>
      </c>
      <c r="D26" s="11">
        <v>45065</v>
      </c>
      <c r="E26" s="11"/>
      <c r="F26" s="11"/>
      <c r="G26" s="1">
        <f t="shared" si="0"/>
        <v>-19</v>
      </c>
      <c r="H26" s="10">
        <f t="shared" si="1"/>
        <v>-2490.33</v>
      </c>
    </row>
    <row r="27" spans="1:8" x14ac:dyDescent="0.25">
      <c r="A27" s="17" t="s">
        <v>65</v>
      </c>
      <c r="B27" s="10">
        <v>2641.33</v>
      </c>
      <c r="C27" s="11">
        <v>45107</v>
      </c>
      <c r="D27" s="11">
        <v>45065</v>
      </c>
      <c r="E27" s="11"/>
      <c r="F27" s="11"/>
      <c r="G27" s="1">
        <f t="shared" si="0"/>
        <v>-42</v>
      </c>
      <c r="H27" s="10">
        <f t="shared" si="1"/>
        <v>-110935.86</v>
      </c>
    </row>
    <row r="28" spans="1:8" x14ac:dyDescent="0.25">
      <c r="A28" s="17" t="s">
        <v>65</v>
      </c>
      <c r="B28" s="10">
        <v>2316.4</v>
      </c>
      <c r="C28" s="11">
        <v>45107</v>
      </c>
      <c r="D28" s="11">
        <v>45065</v>
      </c>
      <c r="E28" s="11"/>
      <c r="F28" s="11"/>
      <c r="G28" s="1">
        <f t="shared" si="0"/>
        <v>-42</v>
      </c>
      <c r="H28" s="10">
        <f t="shared" si="1"/>
        <v>-97288.8</v>
      </c>
    </row>
    <row r="29" spans="1:8" x14ac:dyDescent="0.25">
      <c r="A29" s="17" t="s">
        <v>66</v>
      </c>
      <c r="B29" s="10">
        <v>590.44000000000005</v>
      </c>
      <c r="C29" s="11">
        <v>45077</v>
      </c>
      <c r="D29" s="11">
        <v>45065</v>
      </c>
      <c r="E29" s="11"/>
      <c r="F29" s="11"/>
      <c r="G29" s="1">
        <f t="shared" si="0"/>
        <v>-12</v>
      </c>
      <c r="H29" s="10">
        <f t="shared" si="1"/>
        <v>-7085.2800000000007</v>
      </c>
    </row>
    <row r="30" spans="1:8" x14ac:dyDescent="0.25">
      <c r="A30" s="17" t="s">
        <v>67</v>
      </c>
      <c r="B30" s="10">
        <v>139.84</v>
      </c>
      <c r="C30" s="11">
        <v>45078</v>
      </c>
      <c r="D30" s="11">
        <v>45065</v>
      </c>
      <c r="E30" s="11"/>
      <c r="F30" s="11"/>
      <c r="G30" s="1">
        <f t="shared" si="0"/>
        <v>-13</v>
      </c>
      <c r="H30" s="10">
        <f t="shared" si="1"/>
        <v>-1817.92</v>
      </c>
    </row>
    <row r="31" spans="1:8" x14ac:dyDescent="0.25">
      <c r="A31" s="17" t="s">
        <v>68</v>
      </c>
      <c r="B31" s="10">
        <v>1680</v>
      </c>
      <c r="C31" s="11">
        <v>45056</v>
      </c>
      <c r="D31" s="11">
        <v>45065</v>
      </c>
      <c r="E31" s="11"/>
      <c r="F31" s="11"/>
      <c r="G31" s="1">
        <f t="shared" si="0"/>
        <v>9</v>
      </c>
      <c r="H31" s="10">
        <f t="shared" si="1"/>
        <v>15120</v>
      </c>
    </row>
    <row r="32" spans="1:8" x14ac:dyDescent="0.25">
      <c r="A32" s="17" t="s">
        <v>69</v>
      </c>
      <c r="B32" s="10">
        <v>1165.57</v>
      </c>
      <c r="C32" s="11">
        <v>45067</v>
      </c>
      <c r="D32" s="11">
        <v>45065</v>
      </c>
      <c r="E32" s="11"/>
      <c r="F32" s="11"/>
      <c r="G32" s="1">
        <f t="shared" si="0"/>
        <v>-2</v>
      </c>
      <c r="H32" s="10">
        <f t="shared" si="1"/>
        <v>-2331.14</v>
      </c>
    </row>
    <row r="33" spans="1:8" x14ac:dyDescent="0.25">
      <c r="A33" s="17" t="s">
        <v>70</v>
      </c>
      <c r="B33" s="10">
        <v>1481.82</v>
      </c>
      <c r="C33" s="11">
        <v>45080</v>
      </c>
      <c r="D33" s="11">
        <v>45065</v>
      </c>
      <c r="E33" s="11"/>
      <c r="F33" s="11"/>
      <c r="G33" s="1">
        <f t="shared" si="0"/>
        <v>-15</v>
      </c>
      <c r="H33" s="10">
        <f t="shared" si="1"/>
        <v>-22227.3</v>
      </c>
    </row>
    <row r="34" spans="1:8" x14ac:dyDescent="0.25">
      <c r="A34" s="17" t="s">
        <v>71</v>
      </c>
      <c r="B34" s="10">
        <v>1533.33</v>
      </c>
      <c r="C34" s="11">
        <v>45088</v>
      </c>
      <c r="D34" s="11">
        <v>45084</v>
      </c>
      <c r="E34" s="11"/>
      <c r="F34" s="11"/>
      <c r="G34" s="1">
        <f t="shared" si="0"/>
        <v>-4</v>
      </c>
      <c r="H34" s="10">
        <f t="shared" si="1"/>
        <v>-6133.32</v>
      </c>
    </row>
    <row r="35" spans="1:8" x14ac:dyDescent="0.25">
      <c r="A35" s="17" t="s">
        <v>72</v>
      </c>
      <c r="B35" s="10">
        <v>919</v>
      </c>
      <c r="C35" s="11">
        <v>45075</v>
      </c>
      <c r="D35" s="11">
        <v>45084</v>
      </c>
      <c r="E35" s="11"/>
      <c r="F35" s="11"/>
      <c r="G35" s="1">
        <f t="shared" si="0"/>
        <v>9</v>
      </c>
      <c r="H35" s="10">
        <f t="shared" si="1"/>
        <v>8271</v>
      </c>
    </row>
    <row r="36" spans="1:8" x14ac:dyDescent="0.25">
      <c r="A36" s="17" t="s">
        <v>73</v>
      </c>
      <c r="B36" s="10">
        <v>1776.64</v>
      </c>
      <c r="C36" s="11">
        <v>45094</v>
      </c>
      <c r="D36" s="11">
        <v>45084</v>
      </c>
      <c r="E36" s="11"/>
      <c r="F36" s="11"/>
      <c r="G36" s="1">
        <f t="shared" si="0"/>
        <v>-10</v>
      </c>
      <c r="H36" s="10">
        <f t="shared" si="1"/>
        <v>-17766.400000000001</v>
      </c>
    </row>
    <row r="37" spans="1:8" x14ac:dyDescent="0.25">
      <c r="A37" s="17" t="s">
        <v>74</v>
      </c>
      <c r="B37" s="10">
        <v>480</v>
      </c>
      <c r="C37" s="11">
        <v>44938</v>
      </c>
      <c r="D37" s="11">
        <v>45084</v>
      </c>
      <c r="E37" s="11"/>
      <c r="F37" s="11"/>
      <c r="G37" s="1">
        <f t="shared" si="0"/>
        <v>146</v>
      </c>
      <c r="H37" s="10">
        <f t="shared" si="1"/>
        <v>70080</v>
      </c>
    </row>
    <row r="38" spans="1:8" x14ac:dyDescent="0.25">
      <c r="A38" s="17" t="s">
        <v>75</v>
      </c>
      <c r="B38" s="10">
        <v>560</v>
      </c>
      <c r="C38" s="11">
        <v>45103</v>
      </c>
      <c r="D38" s="11">
        <v>45084</v>
      </c>
      <c r="E38" s="11"/>
      <c r="F38" s="11"/>
      <c r="G38" s="1">
        <f t="shared" si="0"/>
        <v>-19</v>
      </c>
      <c r="H38" s="10">
        <f t="shared" si="1"/>
        <v>-10640</v>
      </c>
    </row>
    <row r="39" spans="1:8" x14ac:dyDescent="0.25">
      <c r="A39" s="17" t="s">
        <v>76</v>
      </c>
      <c r="B39" s="10">
        <v>200</v>
      </c>
      <c r="C39" s="11">
        <v>45107</v>
      </c>
      <c r="D39" s="11">
        <v>45084</v>
      </c>
      <c r="E39" s="11"/>
      <c r="F39" s="11"/>
      <c r="G39" s="1">
        <f t="shared" si="0"/>
        <v>-23</v>
      </c>
      <c r="H39" s="10">
        <f t="shared" si="1"/>
        <v>-4600</v>
      </c>
    </row>
    <row r="40" spans="1:8" x14ac:dyDescent="0.25">
      <c r="A40" s="17" t="s">
        <v>77</v>
      </c>
      <c r="B40" s="10">
        <v>1100</v>
      </c>
      <c r="C40" s="11">
        <v>45076</v>
      </c>
      <c r="D40" s="11">
        <v>45084</v>
      </c>
      <c r="E40" s="11"/>
      <c r="F40" s="11"/>
      <c r="G40" s="1">
        <f t="shared" si="0"/>
        <v>8</v>
      </c>
      <c r="H40" s="10">
        <f t="shared" si="1"/>
        <v>8800</v>
      </c>
    </row>
    <row r="41" spans="1:8" x14ac:dyDescent="0.25">
      <c r="A41" s="17" t="s">
        <v>78</v>
      </c>
      <c r="B41" s="10">
        <v>924</v>
      </c>
      <c r="C41" s="11">
        <v>45107</v>
      </c>
      <c r="D41" s="11">
        <v>45084</v>
      </c>
      <c r="E41" s="11"/>
      <c r="F41" s="11"/>
      <c r="G41" s="1">
        <f t="shared" si="0"/>
        <v>-23</v>
      </c>
      <c r="H41" s="10">
        <f t="shared" si="1"/>
        <v>-21252</v>
      </c>
    </row>
    <row r="42" spans="1:8" x14ac:dyDescent="0.25">
      <c r="A42" s="17" t="s">
        <v>79</v>
      </c>
      <c r="B42" s="10">
        <v>44.45</v>
      </c>
      <c r="C42" s="11">
        <v>45108</v>
      </c>
      <c r="D42" s="11">
        <v>45084</v>
      </c>
      <c r="E42" s="11"/>
      <c r="F42" s="11"/>
      <c r="G42" s="1">
        <f t="shared" si="0"/>
        <v>-24</v>
      </c>
      <c r="H42" s="10">
        <f t="shared" si="1"/>
        <v>-1066.8000000000002</v>
      </c>
    </row>
    <row r="43" spans="1:8" x14ac:dyDescent="0.25">
      <c r="A43" s="17" t="s">
        <v>80</v>
      </c>
      <c r="B43" s="10">
        <v>6274.8</v>
      </c>
      <c r="C43" s="11">
        <v>45107</v>
      </c>
      <c r="D43" s="11">
        <v>45084</v>
      </c>
      <c r="E43" s="11"/>
      <c r="F43" s="11"/>
      <c r="G43" s="1">
        <f t="shared" si="0"/>
        <v>-23</v>
      </c>
      <c r="H43" s="10">
        <f t="shared" si="1"/>
        <v>-144320.4</v>
      </c>
    </row>
    <row r="44" spans="1:8" x14ac:dyDescent="0.25">
      <c r="A44" s="17" t="s">
        <v>81</v>
      </c>
      <c r="B44" s="10">
        <v>4872</v>
      </c>
      <c r="C44" s="11">
        <v>45096</v>
      </c>
      <c r="D44" s="11">
        <v>45084</v>
      </c>
      <c r="E44" s="11"/>
      <c r="F44" s="11"/>
      <c r="G44" s="1">
        <f t="shared" si="0"/>
        <v>-12</v>
      </c>
      <c r="H44" s="10">
        <f t="shared" si="1"/>
        <v>-58464</v>
      </c>
    </row>
    <row r="45" spans="1:8" x14ac:dyDescent="0.25">
      <c r="A45" s="17" t="s">
        <v>82</v>
      </c>
      <c r="B45" s="10">
        <v>3549</v>
      </c>
      <c r="C45" s="11">
        <v>45092</v>
      </c>
      <c r="D45" s="11">
        <v>45084</v>
      </c>
      <c r="E45" s="11"/>
      <c r="F45" s="11"/>
      <c r="G45" s="1">
        <f t="shared" si="0"/>
        <v>-8</v>
      </c>
      <c r="H45" s="10">
        <f t="shared" si="1"/>
        <v>-28392</v>
      </c>
    </row>
    <row r="46" spans="1:8" x14ac:dyDescent="0.25">
      <c r="A46" s="17" t="s">
        <v>83</v>
      </c>
      <c r="B46" s="10">
        <v>1400</v>
      </c>
      <c r="C46" s="11">
        <v>44957</v>
      </c>
      <c r="D46" s="11">
        <v>45099</v>
      </c>
      <c r="E46" s="11"/>
      <c r="F46" s="11"/>
      <c r="G46" s="1">
        <f t="shared" si="0"/>
        <v>142</v>
      </c>
      <c r="H46" s="10">
        <f t="shared" si="1"/>
        <v>198800</v>
      </c>
    </row>
    <row r="47" spans="1:8" x14ac:dyDescent="0.25">
      <c r="A47" s="17" t="s">
        <v>84</v>
      </c>
      <c r="B47" s="10">
        <v>5334</v>
      </c>
      <c r="C47" s="11">
        <v>45123</v>
      </c>
      <c r="D47" s="11">
        <v>45099</v>
      </c>
      <c r="E47" s="11"/>
      <c r="F47" s="11"/>
      <c r="G47" s="1">
        <f t="shared" si="0"/>
        <v>-24</v>
      </c>
      <c r="H47" s="10">
        <f t="shared" si="1"/>
        <v>-128016</v>
      </c>
    </row>
    <row r="48" spans="1:8" x14ac:dyDescent="0.25">
      <c r="A48" s="17" t="s">
        <v>85</v>
      </c>
      <c r="B48" s="10">
        <v>2100</v>
      </c>
      <c r="C48" s="11">
        <v>45123</v>
      </c>
      <c r="D48" s="11">
        <v>45099</v>
      </c>
      <c r="E48" s="11"/>
      <c r="F48" s="11"/>
      <c r="G48" s="1">
        <f t="shared" si="0"/>
        <v>-24</v>
      </c>
      <c r="H48" s="10">
        <f t="shared" si="1"/>
        <v>-50400</v>
      </c>
    </row>
    <row r="49" spans="1:8" x14ac:dyDescent="0.25">
      <c r="A49" s="17" t="s">
        <v>86</v>
      </c>
      <c r="B49" s="10">
        <v>1995</v>
      </c>
      <c r="C49" s="11">
        <v>45128</v>
      </c>
      <c r="D49" s="11">
        <v>45099</v>
      </c>
      <c r="E49" s="11"/>
      <c r="F49" s="11"/>
      <c r="G49" s="1">
        <f t="shared" si="0"/>
        <v>-29</v>
      </c>
      <c r="H49" s="10">
        <f t="shared" si="1"/>
        <v>-57855</v>
      </c>
    </row>
    <row r="50" spans="1:8" x14ac:dyDescent="0.25">
      <c r="A50" s="17" t="s">
        <v>87</v>
      </c>
      <c r="B50" s="10">
        <v>6268.5</v>
      </c>
      <c r="C50" s="11">
        <v>45128</v>
      </c>
      <c r="D50" s="11">
        <v>45099</v>
      </c>
      <c r="E50" s="11"/>
      <c r="F50" s="11"/>
      <c r="G50" s="1">
        <f t="shared" si="0"/>
        <v>-29</v>
      </c>
      <c r="H50" s="10">
        <f t="shared" si="1"/>
        <v>-181786.5</v>
      </c>
    </row>
    <row r="51" spans="1:8" x14ac:dyDescent="0.25">
      <c r="A51" s="17" t="s">
        <v>88</v>
      </c>
      <c r="B51" s="10">
        <v>10558.8</v>
      </c>
      <c r="C51" s="11">
        <v>45138</v>
      </c>
      <c r="D51" s="11">
        <v>45099</v>
      </c>
      <c r="E51" s="11"/>
      <c r="F51" s="11"/>
      <c r="G51" s="1">
        <f t="shared" si="0"/>
        <v>-39</v>
      </c>
      <c r="H51" s="10">
        <f t="shared" si="1"/>
        <v>-411793.19999999995</v>
      </c>
    </row>
    <row r="52" spans="1:8" x14ac:dyDescent="0.25">
      <c r="A52" s="17" t="s">
        <v>89</v>
      </c>
      <c r="B52" s="10">
        <v>12930</v>
      </c>
      <c r="C52" s="11">
        <v>45059</v>
      </c>
      <c r="D52" s="11">
        <v>45099</v>
      </c>
      <c r="E52" s="11"/>
      <c r="F52" s="11"/>
      <c r="G52" s="1">
        <f t="shared" si="0"/>
        <v>40</v>
      </c>
      <c r="H52" s="10">
        <f t="shared" si="1"/>
        <v>517200</v>
      </c>
    </row>
    <row r="53" spans="1:8" x14ac:dyDescent="0.25">
      <c r="A53" s="17" t="s">
        <v>90</v>
      </c>
      <c r="B53" s="10">
        <v>11870</v>
      </c>
      <c r="C53" s="11">
        <v>45112</v>
      </c>
      <c r="D53" s="11">
        <v>45099</v>
      </c>
      <c r="E53" s="11"/>
      <c r="F53" s="11"/>
      <c r="G53" s="1">
        <f t="shared" si="0"/>
        <v>-13</v>
      </c>
      <c r="H53" s="10">
        <f t="shared" si="1"/>
        <v>-154310</v>
      </c>
    </row>
    <row r="54" spans="1:8" x14ac:dyDescent="0.25">
      <c r="A54" s="17" t="s">
        <v>91</v>
      </c>
      <c r="B54" s="10">
        <v>17905</v>
      </c>
      <c r="C54" s="11">
        <v>45100</v>
      </c>
      <c r="D54" s="11">
        <v>45099</v>
      </c>
      <c r="E54" s="11"/>
      <c r="F54" s="11"/>
      <c r="G54" s="1">
        <f t="shared" si="0"/>
        <v>-1</v>
      </c>
      <c r="H54" s="10">
        <f t="shared" si="1"/>
        <v>-17905</v>
      </c>
    </row>
    <row r="55" spans="1:8" x14ac:dyDescent="0.25">
      <c r="A55" s="17" t="s">
        <v>68</v>
      </c>
      <c r="B55" s="10">
        <v>2245</v>
      </c>
      <c r="C55" s="11">
        <v>45056</v>
      </c>
      <c r="D55" s="11">
        <v>45099</v>
      </c>
      <c r="E55" s="11"/>
      <c r="F55" s="11"/>
      <c r="G55" s="1">
        <f t="shared" si="0"/>
        <v>43</v>
      </c>
      <c r="H55" s="10">
        <f t="shared" si="1"/>
        <v>96535</v>
      </c>
    </row>
    <row r="56" spans="1:8" x14ac:dyDescent="0.25">
      <c r="A56" s="17" t="s">
        <v>92</v>
      </c>
      <c r="B56" s="10">
        <v>900</v>
      </c>
      <c r="C56" s="11">
        <v>45056</v>
      </c>
      <c r="D56" s="11">
        <v>45099</v>
      </c>
      <c r="E56" s="11"/>
      <c r="F56" s="11"/>
      <c r="G56" s="1">
        <f t="shared" si="0"/>
        <v>43</v>
      </c>
      <c r="H56" s="10">
        <f t="shared" si="1"/>
        <v>38700</v>
      </c>
    </row>
    <row r="57" spans="1:8" x14ac:dyDescent="0.25">
      <c r="A57" s="17" t="s">
        <v>93</v>
      </c>
      <c r="B57" s="10">
        <v>1680</v>
      </c>
      <c r="C57" s="11">
        <v>45107</v>
      </c>
      <c r="D57" s="11">
        <v>45099</v>
      </c>
      <c r="E57" s="11"/>
      <c r="F57" s="11"/>
      <c r="G57" s="1">
        <f t="shared" si="0"/>
        <v>-8</v>
      </c>
      <c r="H57" s="10">
        <f t="shared" si="1"/>
        <v>-13440</v>
      </c>
    </row>
    <row r="58" spans="1:8" x14ac:dyDescent="0.25">
      <c r="A58" s="17" t="s">
        <v>94</v>
      </c>
      <c r="B58" s="10">
        <v>1067</v>
      </c>
      <c r="C58" s="11">
        <v>45108</v>
      </c>
      <c r="D58" s="11">
        <v>45099</v>
      </c>
      <c r="E58" s="11"/>
      <c r="F58" s="11"/>
      <c r="G58" s="1">
        <f t="shared" si="0"/>
        <v>-9</v>
      </c>
      <c r="H58" s="10">
        <f t="shared" si="1"/>
        <v>-9603</v>
      </c>
    </row>
    <row r="59" spans="1:8" x14ac:dyDescent="0.25">
      <c r="A59" s="17" t="s">
        <v>95</v>
      </c>
      <c r="B59" s="10">
        <v>1410</v>
      </c>
      <c r="C59" s="11">
        <v>45138</v>
      </c>
      <c r="D59" s="11">
        <v>45099</v>
      </c>
      <c r="E59" s="11"/>
      <c r="F59" s="11"/>
      <c r="G59" s="1">
        <f t="shared" si="0"/>
        <v>-39</v>
      </c>
      <c r="H59" s="10">
        <f t="shared" si="1"/>
        <v>-54990</v>
      </c>
    </row>
    <row r="60" spans="1:8" x14ac:dyDescent="0.25">
      <c r="A60" s="17" t="s">
        <v>96</v>
      </c>
      <c r="B60" s="10">
        <v>106</v>
      </c>
      <c r="C60" s="11">
        <v>45116</v>
      </c>
      <c r="D60" s="11">
        <v>45099</v>
      </c>
      <c r="E60" s="11"/>
      <c r="F60" s="11"/>
      <c r="G60" s="1">
        <f t="shared" si="0"/>
        <v>-17</v>
      </c>
      <c r="H60" s="10">
        <f t="shared" si="1"/>
        <v>-1802</v>
      </c>
    </row>
    <row r="61" spans="1:8" x14ac:dyDescent="0.25">
      <c r="A61" s="17" t="s">
        <v>97</v>
      </c>
      <c r="B61" s="10">
        <v>106</v>
      </c>
      <c r="C61" s="11">
        <v>45116</v>
      </c>
      <c r="D61" s="11">
        <v>45099</v>
      </c>
      <c r="E61" s="11"/>
      <c r="F61" s="11"/>
      <c r="G61" s="1">
        <f t="shared" si="0"/>
        <v>-17</v>
      </c>
      <c r="H61" s="10">
        <f t="shared" si="1"/>
        <v>-1802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28451.53</v>
      </c>
      <c r="C1">
        <f>COUNTA(A4:A353)</f>
        <v>20</v>
      </c>
      <c r="G1" s="14">
        <f>IF(B1&lt;&gt;0,H1/B1,0)</f>
        <v>-21.760083201149463</v>
      </c>
      <c r="H1" s="13">
        <f>SUM(H4:H353)</f>
        <v>-619107.65999999992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98</v>
      </c>
      <c r="B4" s="10">
        <v>16.850000000000001</v>
      </c>
      <c r="C4" s="11">
        <v>45140</v>
      </c>
      <c r="D4" s="11">
        <v>45120</v>
      </c>
      <c r="E4" s="11"/>
      <c r="F4" s="11"/>
      <c r="G4" s="1">
        <f>D4-C4-(F4-E4)</f>
        <v>-20</v>
      </c>
      <c r="H4" s="10">
        <f>B4*G4</f>
        <v>-337</v>
      </c>
    </row>
    <row r="5" spans="1:8" x14ac:dyDescent="0.25">
      <c r="A5" s="17" t="s">
        <v>99</v>
      </c>
      <c r="B5" s="10">
        <v>1045</v>
      </c>
      <c r="C5" s="11">
        <v>45100</v>
      </c>
      <c r="D5" s="11">
        <v>45120</v>
      </c>
      <c r="E5" s="11"/>
      <c r="F5" s="11"/>
      <c r="G5" s="1">
        <f t="shared" ref="G5:G68" si="0">D5-C5-(F5-E5)</f>
        <v>20</v>
      </c>
      <c r="H5" s="10">
        <f t="shared" ref="H5:H68" si="1">B5*G5</f>
        <v>20900</v>
      </c>
    </row>
    <row r="6" spans="1:8" x14ac:dyDescent="0.25">
      <c r="A6" s="17" t="s">
        <v>100</v>
      </c>
      <c r="B6" s="10">
        <v>2100</v>
      </c>
      <c r="C6" s="11">
        <v>45100</v>
      </c>
      <c r="D6" s="11">
        <v>45120</v>
      </c>
      <c r="E6" s="11"/>
      <c r="F6" s="11"/>
      <c r="G6" s="1">
        <f t="shared" si="0"/>
        <v>20</v>
      </c>
      <c r="H6" s="10">
        <f t="shared" si="1"/>
        <v>42000</v>
      </c>
    </row>
    <row r="7" spans="1:8" x14ac:dyDescent="0.25">
      <c r="A7" s="17" t="s">
        <v>101</v>
      </c>
      <c r="B7" s="10">
        <v>1100</v>
      </c>
      <c r="C7" s="11">
        <v>45136</v>
      </c>
      <c r="D7" s="11">
        <v>45120</v>
      </c>
      <c r="E7" s="11"/>
      <c r="F7" s="11"/>
      <c r="G7" s="1">
        <f t="shared" si="0"/>
        <v>-16</v>
      </c>
      <c r="H7" s="10">
        <f t="shared" si="1"/>
        <v>-17600</v>
      </c>
    </row>
    <row r="8" spans="1:8" x14ac:dyDescent="0.25">
      <c r="A8" s="17" t="s">
        <v>102</v>
      </c>
      <c r="B8" s="10">
        <v>1344</v>
      </c>
      <c r="C8" s="11">
        <v>45130</v>
      </c>
      <c r="D8" s="11">
        <v>45120</v>
      </c>
      <c r="E8" s="11"/>
      <c r="F8" s="11"/>
      <c r="G8" s="1">
        <f t="shared" si="0"/>
        <v>-10</v>
      </c>
      <c r="H8" s="10">
        <f t="shared" si="1"/>
        <v>-13440</v>
      </c>
    </row>
    <row r="9" spans="1:8" x14ac:dyDescent="0.25">
      <c r="A9" s="17" t="s">
        <v>103</v>
      </c>
      <c r="B9" s="10">
        <v>2845.5</v>
      </c>
      <c r="C9" s="11">
        <v>45138</v>
      </c>
      <c r="D9" s="11">
        <v>45120</v>
      </c>
      <c r="E9" s="11"/>
      <c r="F9" s="11"/>
      <c r="G9" s="1">
        <f t="shared" si="0"/>
        <v>-18</v>
      </c>
      <c r="H9" s="10">
        <f t="shared" si="1"/>
        <v>-51219</v>
      </c>
    </row>
    <row r="10" spans="1:8" x14ac:dyDescent="0.25">
      <c r="A10" s="17" t="s">
        <v>104</v>
      </c>
      <c r="B10" s="10">
        <v>390</v>
      </c>
      <c r="C10" s="11">
        <v>45169</v>
      </c>
      <c r="D10" s="11">
        <v>45134</v>
      </c>
      <c r="E10" s="11"/>
      <c r="F10" s="11"/>
      <c r="G10" s="1">
        <f t="shared" si="0"/>
        <v>-35</v>
      </c>
      <c r="H10" s="10">
        <f t="shared" si="1"/>
        <v>-13650</v>
      </c>
    </row>
    <row r="11" spans="1:8" x14ac:dyDescent="0.25">
      <c r="A11" s="17" t="s">
        <v>105</v>
      </c>
      <c r="B11" s="10">
        <v>234.55</v>
      </c>
      <c r="C11" s="11">
        <v>45156</v>
      </c>
      <c r="D11" s="11">
        <v>45134</v>
      </c>
      <c r="E11" s="11"/>
      <c r="F11" s="11"/>
      <c r="G11" s="1">
        <f t="shared" si="0"/>
        <v>-22</v>
      </c>
      <c r="H11" s="10">
        <f t="shared" si="1"/>
        <v>-5160.1000000000004</v>
      </c>
    </row>
    <row r="12" spans="1:8" x14ac:dyDescent="0.25">
      <c r="A12" s="17" t="s">
        <v>106</v>
      </c>
      <c r="B12" s="10">
        <v>246.8</v>
      </c>
      <c r="C12" s="11">
        <v>45157</v>
      </c>
      <c r="D12" s="11">
        <v>45134</v>
      </c>
      <c r="E12" s="11"/>
      <c r="F12" s="11"/>
      <c r="G12" s="1">
        <f t="shared" si="0"/>
        <v>-23</v>
      </c>
      <c r="H12" s="10">
        <f t="shared" si="1"/>
        <v>-5676.4000000000005</v>
      </c>
    </row>
    <row r="13" spans="1:8" x14ac:dyDescent="0.25">
      <c r="A13" s="17" t="s">
        <v>107</v>
      </c>
      <c r="B13" s="10">
        <v>2000</v>
      </c>
      <c r="C13" s="11">
        <v>45156</v>
      </c>
      <c r="D13" s="11">
        <v>45134</v>
      </c>
      <c r="E13" s="11"/>
      <c r="F13" s="11"/>
      <c r="G13" s="1">
        <f t="shared" si="0"/>
        <v>-22</v>
      </c>
      <c r="H13" s="10">
        <f t="shared" si="1"/>
        <v>-44000</v>
      </c>
    </row>
    <row r="14" spans="1:8" x14ac:dyDescent="0.25">
      <c r="A14" s="17" t="s">
        <v>108</v>
      </c>
      <c r="B14" s="10">
        <v>350</v>
      </c>
      <c r="C14" s="11">
        <v>45163</v>
      </c>
      <c r="D14" s="11">
        <v>45134</v>
      </c>
      <c r="E14" s="11"/>
      <c r="F14" s="11"/>
      <c r="G14" s="1">
        <f t="shared" si="0"/>
        <v>-29</v>
      </c>
      <c r="H14" s="10">
        <f t="shared" si="1"/>
        <v>-10150</v>
      </c>
    </row>
    <row r="15" spans="1:8" x14ac:dyDescent="0.25">
      <c r="A15" s="17" t="s">
        <v>109</v>
      </c>
      <c r="B15" s="10">
        <v>2763</v>
      </c>
      <c r="C15" s="11">
        <v>45169</v>
      </c>
      <c r="D15" s="11">
        <v>45134</v>
      </c>
      <c r="E15" s="11"/>
      <c r="F15" s="11"/>
      <c r="G15" s="1">
        <f t="shared" si="0"/>
        <v>-35</v>
      </c>
      <c r="H15" s="10">
        <f t="shared" si="1"/>
        <v>-96705</v>
      </c>
    </row>
    <row r="16" spans="1:8" x14ac:dyDescent="0.25">
      <c r="A16" s="17" t="s">
        <v>110</v>
      </c>
      <c r="B16" s="10">
        <v>2857.14</v>
      </c>
      <c r="C16" s="11">
        <v>45190</v>
      </c>
      <c r="D16" s="11">
        <v>45134</v>
      </c>
      <c r="E16" s="11"/>
      <c r="F16" s="11"/>
      <c r="G16" s="1">
        <f t="shared" si="0"/>
        <v>-56</v>
      </c>
      <c r="H16" s="10">
        <f t="shared" si="1"/>
        <v>-159999.84</v>
      </c>
    </row>
    <row r="17" spans="1:8" x14ac:dyDescent="0.25">
      <c r="A17" s="17" t="s">
        <v>111</v>
      </c>
      <c r="B17" s="10">
        <v>2857.14</v>
      </c>
      <c r="C17" s="11">
        <v>45190</v>
      </c>
      <c r="D17" s="11">
        <v>45134</v>
      </c>
      <c r="E17" s="11"/>
      <c r="F17" s="11"/>
      <c r="G17" s="1">
        <f t="shared" si="0"/>
        <v>-56</v>
      </c>
      <c r="H17" s="10">
        <f t="shared" si="1"/>
        <v>-159999.84</v>
      </c>
    </row>
    <row r="18" spans="1:8" x14ac:dyDescent="0.25">
      <c r="A18" s="17" t="s">
        <v>112</v>
      </c>
      <c r="B18" s="10">
        <v>2857.14</v>
      </c>
      <c r="C18" s="11">
        <v>45190</v>
      </c>
      <c r="D18" s="11">
        <v>45134</v>
      </c>
      <c r="E18" s="11"/>
      <c r="F18" s="11"/>
      <c r="G18" s="1">
        <f t="shared" si="0"/>
        <v>-56</v>
      </c>
      <c r="H18" s="10">
        <f t="shared" si="1"/>
        <v>-159999.84</v>
      </c>
    </row>
    <row r="19" spans="1:8" x14ac:dyDescent="0.25">
      <c r="A19" s="17" t="s">
        <v>113</v>
      </c>
      <c r="B19" s="10">
        <v>2738.2</v>
      </c>
      <c r="C19" s="11">
        <v>45176</v>
      </c>
      <c r="D19" s="11">
        <v>45183</v>
      </c>
      <c r="E19" s="11"/>
      <c r="F19" s="11"/>
      <c r="G19" s="1">
        <f t="shared" si="0"/>
        <v>7</v>
      </c>
      <c r="H19" s="10">
        <f t="shared" si="1"/>
        <v>19167.399999999998</v>
      </c>
    </row>
    <row r="20" spans="1:8" x14ac:dyDescent="0.25">
      <c r="A20" s="17" t="s">
        <v>114</v>
      </c>
      <c r="B20" s="10">
        <v>8.2100000000000009</v>
      </c>
      <c r="C20" s="11">
        <v>45207</v>
      </c>
      <c r="D20" s="11">
        <v>45183</v>
      </c>
      <c r="E20" s="11"/>
      <c r="F20" s="11"/>
      <c r="G20" s="1">
        <f t="shared" si="0"/>
        <v>-24</v>
      </c>
      <c r="H20" s="10">
        <f t="shared" si="1"/>
        <v>-197.04000000000002</v>
      </c>
    </row>
    <row r="21" spans="1:8" x14ac:dyDescent="0.25">
      <c r="A21" s="17" t="s">
        <v>115</v>
      </c>
      <c r="B21" s="10">
        <v>2091</v>
      </c>
      <c r="C21" s="11">
        <v>45169</v>
      </c>
      <c r="D21" s="11">
        <v>45183</v>
      </c>
      <c r="E21" s="11"/>
      <c r="F21" s="11"/>
      <c r="G21" s="1">
        <f t="shared" si="0"/>
        <v>14</v>
      </c>
      <c r="H21" s="10">
        <f t="shared" si="1"/>
        <v>29274</v>
      </c>
    </row>
    <row r="22" spans="1:8" x14ac:dyDescent="0.25">
      <c r="A22" s="17" t="s">
        <v>116</v>
      </c>
      <c r="B22" s="10">
        <v>206</v>
      </c>
      <c r="C22" s="11">
        <v>45171</v>
      </c>
      <c r="D22" s="11">
        <v>45183</v>
      </c>
      <c r="E22" s="11"/>
      <c r="F22" s="11"/>
      <c r="G22" s="1">
        <f t="shared" si="0"/>
        <v>12</v>
      </c>
      <c r="H22" s="10">
        <f t="shared" si="1"/>
        <v>2472</v>
      </c>
    </row>
    <row r="23" spans="1:8" x14ac:dyDescent="0.25">
      <c r="A23" s="17" t="s">
        <v>117</v>
      </c>
      <c r="B23" s="10">
        <v>401</v>
      </c>
      <c r="C23" s="11">
        <v>45170</v>
      </c>
      <c r="D23" s="11">
        <v>45183</v>
      </c>
      <c r="E23" s="11"/>
      <c r="F23" s="11"/>
      <c r="G23" s="1">
        <f t="shared" si="0"/>
        <v>13</v>
      </c>
      <c r="H23" s="10">
        <f t="shared" si="1"/>
        <v>5213</v>
      </c>
    </row>
    <row r="24" spans="1:8" x14ac:dyDescent="0.25">
      <c r="A24" s="17"/>
      <c r="B24" s="10"/>
      <c r="C24" s="11"/>
      <c r="D24" s="11"/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7"/>
  <sheetViews>
    <sheetView topLeftCell="A19" workbookViewId="0">
      <selection activeCell="A4" sqref="A4:XFD9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SUM(B4:B347)</f>
        <v>0</v>
      </c>
      <c r="C1">
        <f>COUNTA(A4:A347)</f>
        <v>0</v>
      </c>
      <c r="G1" s="14">
        <f>IF(B1&lt;&gt;0,H1/B1,0)</f>
        <v>0</v>
      </c>
      <c r="H1" s="13">
        <f>SUM(H4:H347)</f>
        <v>0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/>
      <c r="B4" s="10"/>
      <c r="C4" s="11"/>
      <c r="D4" s="11"/>
      <c r="E4" s="11"/>
      <c r="F4" s="11"/>
      <c r="G4" s="1">
        <f t="shared" ref="G4:G62" si="0">D4-C4-(F4-E4)</f>
        <v>0</v>
      </c>
      <c r="H4" s="10">
        <f t="shared" ref="H4:H62" si="1">B4*G4</f>
        <v>0</v>
      </c>
    </row>
    <row r="5" spans="1:8" x14ac:dyDescent="0.25">
      <c r="A5" s="17"/>
      <c r="B5" s="10"/>
      <c r="C5" s="11"/>
      <c r="D5" s="11"/>
      <c r="E5" s="11"/>
      <c r="F5" s="11"/>
      <c r="G5" s="1">
        <f t="shared" si="0"/>
        <v>0</v>
      </c>
      <c r="H5" s="10">
        <f t="shared" si="1"/>
        <v>0</v>
      </c>
    </row>
    <row r="6" spans="1:8" x14ac:dyDescent="0.25">
      <c r="A6" s="17"/>
      <c r="B6" s="10"/>
      <c r="C6" s="11"/>
      <c r="D6" s="11"/>
      <c r="E6" s="11"/>
      <c r="F6" s="11"/>
      <c r="G6" s="1">
        <f t="shared" si="0"/>
        <v>0</v>
      </c>
      <c r="H6" s="10">
        <f t="shared" si="1"/>
        <v>0</v>
      </c>
    </row>
    <row r="7" spans="1:8" x14ac:dyDescent="0.25">
      <c r="A7" s="17"/>
      <c r="B7" s="10"/>
      <c r="C7" s="11"/>
      <c r="D7" s="11"/>
      <c r="E7" s="11"/>
      <c r="F7" s="11"/>
      <c r="G7" s="1">
        <f t="shared" si="0"/>
        <v>0</v>
      </c>
      <c r="H7" s="10">
        <f t="shared" si="1"/>
        <v>0</v>
      </c>
    </row>
    <row r="8" spans="1:8" x14ac:dyDescent="0.25">
      <c r="A8" s="17"/>
      <c r="B8" s="10"/>
      <c r="C8" s="11"/>
      <c r="D8" s="11"/>
      <c r="E8" s="11"/>
      <c r="F8" s="11"/>
      <c r="G8" s="1">
        <f t="shared" si="0"/>
        <v>0</v>
      </c>
      <c r="H8" s="10">
        <f t="shared" si="1"/>
        <v>0</v>
      </c>
    </row>
    <row r="9" spans="1:8" x14ac:dyDescent="0.25">
      <c r="A9" s="17"/>
      <c r="B9" s="10"/>
      <c r="C9" s="11"/>
      <c r="D9" s="11"/>
      <c r="E9" s="11"/>
      <c r="F9" s="11"/>
      <c r="G9" s="1">
        <f t="shared" si="0"/>
        <v>0</v>
      </c>
      <c r="H9" s="10">
        <f t="shared" si="1"/>
        <v>0</v>
      </c>
    </row>
    <row r="10" spans="1:8" x14ac:dyDescent="0.25">
      <c r="A10" s="17"/>
      <c r="B10" s="10"/>
      <c r="C10" s="11"/>
      <c r="D10" s="11"/>
      <c r="E10" s="11"/>
      <c r="F10" s="11"/>
      <c r="G10" s="1">
        <f t="shared" si="0"/>
        <v>0</v>
      </c>
      <c r="H10" s="10">
        <f t="shared" si="1"/>
        <v>0</v>
      </c>
    </row>
    <row r="11" spans="1:8" x14ac:dyDescent="0.25">
      <c r="A11" s="17"/>
      <c r="B11" s="10"/>
      <c r="C11" s="11"/>
      <c r="D11" s="11"/>
      <c r="E11" s="11"/>
      <c r="F11" s="11"/>
      <c r="G11" s="1">
        <f t="shared" si="0"/>
        <v>0</v>
      </c>
      <c r="H11" s="10">
        <f t="shared" si="1"/>
        <v>0</v>
      </c>
    </row>
    <row r="12" spans="1:8" x14ac:dyDescent="0.25">
      <c r="A12" s="17"/>
      <c r="B12" s="10"/>
      <c r="C12" s="11"/>
      <c r="D12" s="11"/>
      <c r="E12" s="11"/>
      <c r="F12" s="11"/>
      <c r="G12" s="1">
        <f t="shared" si="0"/>
        <v>0</v>
      </c>
      <c r="H12" s="10">
        <f t="shared" si="1"/>
        <v>0</v>
      </c>
    </row>
    <row r="13" spans="1:8" x14ac:dyDescent="0.25">
      <c r="A13" s="17"/>
      <c r="B13" s="10"/>
      <c r="C13" s="11"/>
      <c r="D13" s="11"/>
      <c r="E13" s="11"/>
      <c r="F13" s="11"/>
      <c r="G13" s="1">
        <f t="shared" si="0"/>
        <v>0</v>
      </c>
      <c r="H13" s="10">
        <f t="shared" si="1"/>
        <v>0</v>
      </c>
    </row>
    <row r="14" spans="1:8" x14ac:dyDescent="0.25">
      <c r="A14" s="17"/>
      <c r="B14" s="10"/>
      <c r="C14" s="11"/>
      <c r="D14" s="11"/>
      <c r="E14" s="11"/>
      <c r="F14" s="11"/>
      <c r="G14" s="1">
        <f t="shared" si="0"/>
        <v>0</v>
      </c>
      <c r="H14" s="10">
        <f t="shared" si="1"/>
        <v>0</v>
      </c>
    </row>
    <row r="15" spans="1:8" x14ac:dyDescent="0.25">
      <c r="A15" s="17"/>
      <c r="B15" s="10"/>
      <c r="C15" s="11"/>
      <c r="D15" s="11"/>
      <c r="E15" s="11"/>
      <c r="F15" s="11"/>
      <c r="G15" s="1">
        <f t="shared" si="0"/>
        <v>0</v>
      </c>
      <c r="H15" s="10">
        <f t="shared" si="1"/>
        <v>0</v>
      </c>
    </row>
    <row r="16" spans="1:8" x14ac:dyDescent="0.25">
      <c r="A16" s="17"/>
      <c r="B16" s="10"/>
      <c r="C16" s="11"/>
      <c r="D16" s="11"/>
      <c r="E16" s="11"/>
      <c r="F16" s="11"/>
      <c r="G16" s="1">
        <f t="shared" si="0"/>
        <v>0</v>
      </c>
      <c r="H16" s="10">
        <f t="shared" si="1"/>
        <v>0</v>
      </c>
    </row>
    <row r="17" spans="1:8" x14ac:dyDescent="0.25">
      <c r="A17" s="17"/>
      <c r="B17" s="10"/>
      <c r="C17" s="11"/>
      <c r="D17" s="11"/>
      <c r="E17" s="11"/>
      <c r="F17" s="11"/>
      <c r="G17" s="1">
        <f t="shared" si="0"/>
        <v>0</v>
      </c>
      <c r="H17" s="10">
        <f t="shared" si="1"/>
        <v>0</v>
      </c>
    </row>
    <row r="18" spans="1:8" x14ac:dyDescent="0.25">
      <c r="A18" s="17"/>
      <c r="B18" s="10"/>
      <c r="C18" s="11"/>
      <c r="D18" s="11"/>
      <c r="E18" s="11"/>
      <c r="F18" s="11"/>
      <c r="G18" s="1">
        <f t="shared" si="0"/>
        <v>0</v>
      </c>
      <c r="H18" s="10">
        <f t="shared" si="1"/>
        <v>0</v>
      </c>
    </row>
    <row r="19" spans="1:8" x14ac:dyDescent="0.25">
      <c r="A19" s="17"/>
      <c r="B19" s="10"/>
      <c r="C19" s="11"/>
      <c r="D19" s="11"/>
      <c r="E19" s="11"/>
      <c r="F19" s="11"/>
      <c r="G19" s="1">
        <f t="shared" si="0"/>
        <v>0</v>
      </c>
      <c r="H19" s="10">
        <f t="shared" si="1"/>
        <v>0</v>
      </c>
    </row>
    <row r="20" spans="1:8" x14ac:dyDescent="0.25">
      <c r="A20" s="17"/>
      <c r="B20" s="10"/>
      <c r="C20" s="11"/>
      <c r="D20" s="11"/>
      <c r="E20" s="11"/>
      <c r="F20" s="11"/>
      <c r="G20" s="1">
        <f t="shared" si="0"/>
        <v>0</v>
      </c>
      <c r="H20" s="10">
        <f t="shared" si="1"/>
        <v>0</v>
      </c>
    </row>
    <row r="21" spans="1:8" x14ac:dyDescent="0.25">
      <c r="A21" s="17"/>
      <c r="B21" s="10"/>
      <c r="C21" s="11"/>
      <c r="D21" s="11"/>
      <c r="E21" s="11"/>
      <c r="F21" s="11"/>
      <c r="G21" s="1">
        <f t="shared" si="0"/>
        <v>0</v>
      </c>
      <c r="H21" s="10">
        <f t="shared" si="1"/>
        <v>0</v>
      </c>
    </row>
    <row r="22" spans="1:8" x14ac:dyDescent="0.25">
      <c r="A22" s="17"/>
      <c r="B22" s="10"/>
      <c r="C22" s="11"/>
      <c r="D22" s="11"/>
      <c r="E22" s="11"/>
      <c r="F22" s="11"/>
      <c r="G22" s="1">
        <f t="shared" si="0"/>
        <v>0</v>
      </c>
      <c r="H22" s="10">
        <f t="shared" si="1"/>
        <v>0</v>
      </c>
    </row>
    <row r="23" spans="1:8" x14ac:dyDescent="0.25">
      <c r="A23" s="17"/>
      <c r="B23" s="10"/>
      <c r="C23" s="11"/>
      <c r="D23" s="11"/>
      <c r="E23" s="11"/>
      <c r="F23" s="11"/>
      <c r="G23" s="1">
        <f t="shared" si="0"/>
        <v>0</v>
      </c>
      <c r="H23" s="10">
        <f t="shared" si="1"/>
        <v>0</v>
      </c>
    </row>
    <row r="24" spans="1:8" x14ac:dyDescent="0.25">
      <c r="A24" s="17"/>
      <c r="B24" s="10"/>
      <c r="C24" s="11"/>
      <c r="D24" s="11"/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/>
      <c r="B25" s="10"/>
      <c r="C25" s="11"/>
      <c r="D25" s="11"/>
      <c r="E25" s="11"/>
      <c r="F25" s="11"/>
      <c r="G25" s="1">
        <f t="shared" si="0"/>
        <v>0</v>
      </c>
      <c r="H25" s="10">
        <f t="shared" si="1"/>
        <v>0</v>
      </c>
    </row>
    <row r="26" spans="1:8" x14ac:dyDescent="0.25">
      <c r="A26" s="17"/>
      <c r="B26" s="10"/>
      <c r="C26" s="11"/>
      <c r="D26" s="11"/>
      <c r="E26" s="11"/>
      <c r="F26" s="11"/>
      <c r="G26" s="1">
        <f t="shared" si="0"/>
        <v>0</v>
      </c>
      <c r="H26" s="10">
        <f t="shared" si="1"/>
        <v>0</v>
      </c>
    </row>
    <row r="27" spans="1:8" x14ac:dyDescent="0.25">
      <c r="A27" s="17"/>
      <c r="B27" s="10"/>
      <c r="C27" s="11"/>
      <c r="D27" s="11"/>
      <c r="E27" s="11"/>
      <c r="F27" s="11"/>
      <c r="G27" s="1">
        <f t="shared" si="0"/>
        <v>0</v>
      </c>
      <c r="H27" s="10">
        <f t="shared" si="1"/>
        <v>0</v>
      </c>
    </row>
    <row r="28" spans="1:8" x14ac:dyDescent="0.25">
      <c r="A28" s="17"/>
      <c r="B28" s="10"/>
      <c r="C28" s="11"/>
      <c r="D28" s="11"/>
      <c r="E28" s="11"/>
      <c r="F28" s="11"/>
      <c r="G28" s="1">
        <f t="shared" si="0"/>
        <v>0</v>
      </c>
      <c r="H28" s="10">
        <f t="shared" si="1"/>
        <v>0</v>
      </c>
    </row>
    <row r="29" spans="1:8" x14ac:dyDescent="0.25">
      <c r="A29" s="17"/>
      <c r="B29" s="10"/>
      <c r="C29" s="11"/>
      <c r="D29" s="11"/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ref="G63:G126" si="2">D63-C63-(F63-E63)</f>
        <v>0</v>
      </c>
      <c r="H63" s="10">
        <f t="shared" ref="H63:H126" si="3">B63*G63</f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2"/>
        <v>0</v>
      </c>
      <c r="H64" s="10">
        <f t="shared" si="3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2"/>
        <v>0</v>
      </c>
      <c r="H65" s="10">
        <f t="shared" si="3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2"/>
        <v>0</v>
      </c>
      <c r="H66" s="10">
        <f t="shared" si="3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2"/>
        <v>0</v>
      </c>
      <c r="H67" s="10">
        <f t="shared" si="3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2"/>
        <v>0</v>
      </c>
      <c r="H68" s="10">
        <f t="shared" si="3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si="2"/>
        <v>0</v>
      </c>
      <c r="H69" s="10">
        <f t="shared" si="3"/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ref="G127:G190" si="4">D127-C127-(F127-E127)</f>
        <v>0</v>
      </c>
      <c r="H127" s="10">
        <f t="shared" ref="H127:H190" si="5">B127*G127</f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4"/>
        <v>0</v>
      </c>
      <c r="H128" s="10">
        <f t="shared" si="5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4"/>
        <v>0</v>
      </c>
      <c r="H129" s="10">
        <f t="shared" si="5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4"/>
        <v>0</v>
      </c>
      <c r="H130" s="10">
        <f t="shared" si="5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4"/>
        <v>0</v>
      </c>
      <c r="H131" s="10">
        <f t="shared" si="5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4"/>
        <v>0</v>
      </c>
      <c r="H132" s="10">
        <f t="shared" si="5"/>
        <v>0</v>
      </c>
    </row>
    <row r="133" spans="1:8" ht="14.25" customHeight="1" x14ac:dyDescent="0.25">
      <c r="A133" s="17"/>
      <c r="B133" s="10"/>
      <c r="C133" s="11"/>
      <c r="D133" s="11"/>
      <c r="E133" s="11"/>
      <c r="F133" s="11"/>
      <c r="G133" s="1">
        <f t="shared" si="4"/>
        <v>0</v>
      </c>
      <c r="H133" s="10">
        <f t="shared" si="5"/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2"/>
      <c r="D189" s="12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ref="G191:G254" si="6">D191-C191-(F191-E191)</f>
        <v>0</v>
      </c>
      <c r="H191" s="10">
        <f t="shared" ref="H191:H254" si="7">B191*G191</f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6"/>
        <v>0</v>
      </c>
      <c r="H192" s="10">
        <f t="shared" si="7"/>
        <v>0</v>
      </c>
    </row>
    <row r="193" spans="1:8" x14ac:dyDescent="0.25">
      <c r="A193" s="17"/>
      <c r="B193" s="10"/>
      <c r="C193" s="12"/>
      <c r="D193" s="12"/>
      <c r="E193" s="11"/>
      <c r="F193" s="11"/>
      <c r="G193" s="1">
        <f t="shared" si="6"/>
        <v>0</v>
      </c>
      <c r="H193" s="10">
        <f t="shared" si="7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6"/>
        <v>0</v>
      </c>
      <c r="H194" s="10">
        <f t="shared" si="7"/>
        <v>0</v>
      </c>
    </row>
    <row r="195" spans="1:8" x14ac:dyDescent="0.25">
      <c r="A195" s="17"/>
      <c r="B195" s="10"/>
      <c r="C195" s="11"/>
      <c r="D195" s="11"/>
      <c r="E195" s="11"/>
      <c r="F195" s="11"/>
      <c r="G195" s="1">
        <f t="shared" si="6"/>
        <v>0</v>
      </c>
      <c r="H195" s="10">
        <f t="shared" si="7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6"/>
        <v>0</v>
      </c>
      <c r="H196" s="10">
        <f t="shared" si="7"/>
        <v>0</v>
      </c>
    </row>
    <row r="197" spans="1:8" x14ac:dyDescent="0.25">
      <c r="A197" s="17"/>
      <c r="B197" s="10"/>
      <c r="C197" s="12"/>
      <c r="D197" s="12"/>
      <c r="E197" s="11"/>
      <c r="F197" s="11"/>
      <c r="G197" s="1">
        <f t="shared" si="6"/>
        <v>0</v>
      </c>
      <c r="H197" s="10">
        <f t="shared" si="7"/>
        <v>0</v>
      </c>
    </row>
    <row r="198" spans="1:8" x14ac:dyDescent="0.25">
      <c r="A198" s="17"/>
      <c r="B198" s="10"/>
      <c r="C198" s="12"/>
      <c r="D198" s="12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2"/>
      <c r="D200" s="12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2"/>
      <c r="D201" s="12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2"/>
      <c r="D202" s="12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ref="G255:G318" si="8">D255-C255-(F255-E255)</f>
        <v>0</v>
      </c>
      <c r="H255" s="10">
        <f t="shared" ref="H255:H318" si="9">B255*G255</f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8"/>
        <v>0</v>
      </c>
      <c r="H256" s="10">
        <f t="shared" si="9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8"/>
        <v>0</v>
      </c>
      <c r="H257" s="10">
        <f t="shared" si="9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8"/>
        <v>0</v>
      </c>
      <c r="H258" s="10">
        <f t="shared" si="9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8"/>
        <v>0</v>
      </c>
      <c r="H259" s="10">
        <f t="shared" si="9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8"/>
        <v>0</v>
      </c>
      <c r="H260" s="10">
        <f t="shared" si="9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8"/>
        <v>0</v>
      </c>
      <c r="H261" s="10">
        <f t="shared" si="9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ref="G319:G347" si="10">D319-C319-(F319-E319)</f>
        <v>0</v>
      </c>
      <c r="H319" s="10">
        <f t="shared" ref="H319:H347" si="11">B319*G319</f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0"/>
        <v>0</v>
      </c>
      <c r="H320" s="10">
        <f t="shared" si="11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0"/>
        <v>0</v>
      </c>
      <c r="H321" s="10">
        <f t="shared" si="11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0"/>
        <v>0</v>
      </c>
      <c r="H322" s="10">
        <f t="shared" si="11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0"/>
        <v>0</v>
      </c>
      <c r="H323" s="10">
        <f t="shared" si="11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0"/>
        <v>0</v>
      </c>
      <c r="H324" s="10">
        <f t="shared" si="11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0"/>
        <v>0</v>
      </c>
      <c r="H325" s="10">
        <f t="shared" si="11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2023-10-18T07:11:56Z</dcterms:modified>
</cp:coreProperties>
</file>